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SB/"/>
    </mc:Choice>
  </mc:AlternateContent>
  <xr:revisionPtr revIDLastSave="0" documentId="8_{9477ACD4-E098-4C29-B77D-8525A0A7D1B9}" xr6:coauthVersionLast="47" xr6:coauthVersionMax="47" xr10:uidLastSave="{00000000-0000-0000-0000-000000000000}"/>
  <bookViews>
    <workbookView xWindow="11620" yWindow="500" windowWidth="32160" windowHeight="26580" xr2:uid="{00000000-000D-0000-FFFF-FFFF00000000}"/>
  </bookViews>
  <sheets>
    <sheet name="注文書" sheetId="1" r:id="rId1"/>
    <sheet name="記入例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A13" i="1"/>
  <c r="F37" i="1"/>
  <c r="F40" i="1"/>
  <c r="F39" i="1"/>
  <c r="F38" i="1"/>
  <c r="F42" i="3" l="1"/>
  <c r="F40" i="3"/>
  <c r="F38" i="3"/>
  <c r="F37" i="3"/>
  <c r="F36" i="3"/>
  <c r="G35" i="3"/>
  <c r="F35" i="3"/>
  <c r="F34" i="3"/>
  <c r="F33" i="3"/>
  <c r="F32" i="3"/>
  <c r="G31" i="3"/>
  <c r="F31" i="3"/>
  <c r="G29" i="3"/>
  <c r="F29" i="3"/>
  <c r="F28" i="3"/>
  <c r="F27" i="3"/>
  <c r="G26" i="3"/>
  <c r="F26" i="3"/>
  <c r="F25" i="3"/>
  <c r="F24" i="3"/>
  <c r="F23" i="3"/>
  <c r="F22" i="3"/>
  <c r="F21" i="3"/>
  <c r="G20" i="3"/>
  <c r="F20" i="3"/>
  <c r="F19" i="3"/>
  <c r="F18" i="3"/>
  <c r="G17" i="3"/>
  <c r="F17" i="3"/>
  <c r="A17" i="3"/>
  <c r="I3" i="3"/>
  <c r="F35" i="1"/>
  <c r="F33" i="1"/>
  <c r="F27" i="1"/>
  <c r="F28" i="1"/>
  <c r="F29" i="1"/>
  <c r="F30" i="1"/>
  <c r="F31" i="1"/>
  <c r="F32" i="1"/>
  <c r="F26" i="1"/>
  <c r="F24" i="1"/>
  <c r="F21" i="1"/>
  <c r="F22" i="1"/>
  <c r="F20" i="1"/>
  <c r="F18" i="1"/>
  <c r="F19" i="1"/>
  <c r="F17" i="1"/>
  <c r="F15" i="1"/>
  <c r="F16" i="1"/>
  <c r="F14" i="1"/>
  <c r="F13" i="1"/>
  <c r="C42" i="1" l="1"/>
  <c r="C44" i="3"/>
</calcChain>
</file>

<file path=xl/sharedStrings.xml><?xml version="1.0" encoding="utf-8"?>
<sst xmlns="http://schemas.openxmlformats.org/spreadsheetml/2006/main" count="158" uniqueCount="95">
  <si>
    <t>まねびSSTクラブ　SST教材注文書　</t>
    <phoneticPr fontId="1"/>
  </si>
  <si>
    <t>お申込者情報</t>
  </si>
  <si>
    <t>注文日</t>
    <rPh sb="0" eb="3">
      <t>チュウモn</t>
    </rPh>
    <phoneticPr fontId="1"/>
  </si>
  <si>
    <t>教室名</t>
    <rPh sb="0" eb="3">
      <t>キョウシテゥ</t>
    </rPh>
    <phoneticPr fontId="1"/>
  </si>
  <si>
    <t>注文者氏名</t>
    <rPh sb="0" eb="1">
      <t>チュウモn</t>
    </rPh>
    <rPh sb="3" eb="5">
      <t>シメイ</t>
    </rPh>
    <phoneticPr fontId="1"/>
  </si>
  <si>
    <t>電話番号</t>
    <rPh sb="0" eb="4">
      <t>デンワ</t>
    </rPh>
    <phoneticPr fontId="1"/>
  </si>
  <si>
    <t>【任意】FAX</t>
    <rPh sb="1" eb="3">
      <t>ニn</t>
    </rPh>
    <phoneticPr fontId="1"/>
  </si>
  <si>
    <t>郵便番号</t>
    <rPh sb="0" eb="4">
      <t xml:space="preserve">〒 </t>
    </rPh>
    <phoneticPr fontId="1"/>
  </si>
  <si>
    <t>ご住所</t>
    <rPh sb="1" eb="3">
      <t>ジュウセィオ</t>
    </rPh>
    <phoneticPr fontId="1"/>
  </si>
  <si>
    <t>商品名</t>
    <rPh sb="0" eb="3">
      <t>ショウヒn</t>
    </rPh>
    <phoneticPr fontId="1"/>
  </si>
  <si>
    <t>ロット</t>
    <phoneticPr fontId="1"/>
  </si>
  <si>
    <t>数量</t>
    <rPh sb="0" eb="2">
      <t>スウ</t>
    </rPh>
    <phoneticPr fontId="1"/>
  </si>
  <si>
    <t>単価(円)</t>
    <rPh sb="0" eb="2">
      <t>タンカ</t>
    </rPh>
    <rPh sb="3" eb="4">
      <t xml:space="preserve">エン </t>
    </rPh>
    <phoneticPr fontId="1"/>
  </si>
  <si>
    <t>金額(税込)</t>
    <rPh sb="0" eb="2">
      <t>キンガク</t>
    </rPh>
    <rPh sb="3" eb="5">
      <t>ゼイ</t>
    </rPh>
    <phoneticPr fontId="1"/>
  </si>
  <si>
    <t>内容</t>
    <rPh sb="0" eb="2">
      <t>ナイヨウ</t>
    </rPh>
    <phoneticPr fontId="1"/>
  </si>
  <si>
    <t>1部</t>
    <rPh sb="1" eb="2">
      <t xml:space="preserve">ブ </t>
    </rPh>
    <phoneticPr fontId="1"/>
  </si>
  <si>
    <t>10部〜</t>
    <rPh sb="2" eb="3">
      <t xml:space="preserve">ブ </t>
    </rPh>
    <phoneticPr fontId="1"/>
  </si>
  <si>
    <t>① トントン学習テキスト</t>
    <rPh sb="6" eb="8">
      <t>ガクシュウ</t>
    </rPh>
    <phoneticPr fontId="1"/>
  </si>
  <si>
    <t>1冊</t>
    <rPh sb="1" eb="2">
      <t>サテゥ</t>
    </rPh>
    <phoneticPr fontId="1"/>
  </si>
  <si>
    <t>SSTのキーワード・キーセンテンス、語の置換・文の変換学習
(CDを聞いて、該当する絵を指でトントンする)</t>
  </si>
  <si>
    <t>(Action English with Tom and Alice)</t>
    <phoneticPr fontId="1"/>
  </si>
  <si>
    <t>10冊〜</t>
  </si>
  <si>
    <t>② トントン学習CD</t>
    <rPh sb="6" eb="8">
      <t>ガクシュウ</t>
    </rPh>
    <phoneticPr fontId="1"/>
  </si>
  <si>
    <t>1枚</t>
    <rPh sb="1" eb="2">
      <t>マイ</t>
    </rPh>
    <phoneticPr fontId="1"/>
  </si>
  <si>
    <t>③ 英語のシャワーかるた</t>
    <rPh sb="2" eb="4">
      <t>エイゴ</t>
    </rPh>
    <phoneticPr fontId="1"/>
  </si>
  <si>
    <t>1組</t>
    <phoneticPr fontId="1"/>
  </si>
  <si>
    <t>「Tom and Alice in Japan」 (1組=32枚)</t>
  </si>
  <si>
    <t>(Tom and Alice in Japan)</t>
    <phoneticPr fontId="1"/>
  </si>
  <si>
    <t>10組〜</t>
  </si>
  <si>
    <t>④ シャワーかるたゲームCD</t>
    <phoneticPr fontId="1"/>
  </si>
  <si>
    <t xml:space="preserve">Scene/Narration/Monologue/Dialog </t>
  </si>
  <si>
    <t>⑤ マイトーキング3色かるた</t>
    <rPh sb="10" eb="11">
      <t>ショク</t>
    </rPh>
    <phoneticPr fontId="1"/>
  </si>
  <si>
    <t>1組</t>
  </si>
  <si>
    <t>Expanded Sentencesかるたゲーム（発音訓練にも使用できます）</t>
  </si>
  <si>
    <t>※子どもたちの発話を促す!</t>
  </si>
  <si>
    <t>5組〜</t>
  </si>
  <si>
    <t>（1組32×3=96枚）</t>
  </si>
  <si>
    <t>⑥ 3色かるたゲームCD</t>
    <phoneticPr fontId="1"/>
  </si>
  <si>
    <t>Expanded Sentences</t>
  </si>
  <si>
    <r>
      <t>⑦ 音読用文字(</t>
    </r>
    <r>
      <rPr>
        <sz val="12"/>
        <color rgb="FF0070C0"/>
        <rFont val="ＭＳ Ｐゴシック"/>
        <family val="2"/>
        <charset val="128"/>
      </rPr>
      <t>青</t>
    </r>
    <r>
      <rPr>
        <sz val="12"/>
        <color theme="1"/>
        <rFont val="ＭＳ Ｐゴシック"/>
        <family val="2"/>
        <charset val="128"/>
      </rPr>
      <t>)テキスト</t>
    </r>
    <phoneticPr fontId="1"/>
  </si>
  <si>
    <t>トントン学習テキストのTransformations &amp; Expanded Sentences
▶Look up Lessonで教えます
▶発話訓練用3色かるたと連動します</t>
  </si>
  <si>
    <r>
      <t>⑧ 音読用文字(</t>
    </r>
    <r>
      <rPr>
        <sz val="12"/>
        <color theme="5" tint="-0.499984740745262"/>
        <rFont val="ＭＳ Ｐゴシック"/>
        <family val="2"/>
        <charset val="128"/>
      </rPr>
      <t>茶</t>
    </r>
    <r>
      <rPr>
        <sz val="12"/>
        <color theme="1"/>
        <rFont val="ＭＳ Ｐゴシック"/>
        <family val="2"/>
        <charset val="128"/>
      </rPr>
      <t>)テキスト</t>
    </r>
    <phoneticPr fontId="1"/>
  </si>
  <si>
    <t>1冊</t>
  </si>
  <si>
    <t>SSTかるた Scene&amp; Dialog</t>
  </si>
  <si>
    <r>
      <t>⑨ Say Hello! (</t>
    </r>
    <r>
      <rPr>
        <sz val="12"/>
        <color rgb="FFFF0000"/>
        <rFont val="ＭＳ Ｐゴシック"/>
        <family val="2"/>
        <charset val="128"/>
      </rPr>
      <t>赤</t>
    </r>
    <r>
      <rPr>
        <sz val="12"/>
        <color theme="1"/>
        <rFont val="ＭＳ Ｐゴシック"/>
        <family val="2"/>
        <charset val="128"/>
      </rPr>
      <t>)テキスト</t>
    </r>
    <phoneticPr fontId="1"/>
  </si>
  <si>
    <t>ABC、英語の数，挨拶など日常表現
基本文、動物名、自己紹介など</t>
  </si>
  <si>
    <t>(A Good Start to English)</t>
    <phoneticPr fontId="1"/>
  </si>
  <si>
    <t>⑩ Say Hello! CD</t>
    <phoneticPr fontId="1"/>
  </si>
  <si>
    <t>⑪ Picture Talk Show</t>
  </si>
  <si>
    <t>1組</t>
    <rPh sb="1" eb="2">
      <t>クミ</t>
    </rPh>
    <phoneticPr fontId="1"/>
  </si>
  <si>
    <t>イメージ化のための英語紙芝 / A4サイズ 32枚
(Scene/Dialog/Narration/Monlogue)</t>
  </si>
  <si>
    <t>⑫ T&amp;A Chip On Game
(1組=6シート)</t>
  </si>
  <si>
    <t>④で英語のシャワーを聞いて、該当する絵にチップを置くゲーム
(A3サイズ)</t>
  </si>
  <si>
    <t>⑬ Listen&amp;Point</t>
  </si>
  <si>
    <t>英語の反射力を鍛えます / A2サイズ 17枚</t>
  </si>
  <si>
    <t>⑭ AnimalLand PTSカード</t>
  </si>
  <si>
    <t>現在はAnimalLandAのみ販売</t>
  </si>
  <si>
    <t>⑮ AnimalLand ビンゴシート</t>
  </si>
  <si>
    <t>形容詞などの語彙数が豊富でゲームを通してさらに英語力をアップさせます</t>
  </si>
  <si>
    <t>⑯ AnimalLand ゲームCD</t>
  </si>
  <si>
    <t>合計金額(税別)</t>
  </si>
  <si>
    <t>※別途消費税がかかります。</t>
  </si>
  <si>
    <t>※2024年1月の価格となります。</t>
  </si>
  <si>
    <t>※送料・振込み手数料はご注文者のご負担となります。</t>
    <phoneticPr fontId="1"/>
  </si>
  <si>
    <t>※ご注文の際には、数量のみご記入ください。</t>
    <rPh sb="1" eb="3">
      <t>チュウモン</t>
    </rPh>
    <rPh sb="4" eb="5">
      <t>サイ</t>
    </rPh>
    <rPh sb="8" eb="10">
      <t>スウリョウ</t>
    </rPh>
    <rPh sb="13" eb="15">
      <t>キニュウ</t>
    </rPh>
    <phoneticPr fontId="1"/>
  </si>
  <si>
    <t>※お支払いは商品到着後10日以内にお願いいたします。</t>
    <rPh sb="1" eb="3">
      <t>シハラ</t>
    </rPh>
    <rPh sb="5" eb="7">
      <t>ショウヒン</t>
    </rPh>
    <rPh sb="7" eb="10">
      <t>トウチャクゴ</t>
    </rPh>
    <rPh sb="12" eb="13">
      <t>ヒ</t>
    </rPh>
    <rPh sb="13" eb="15">
      <t>イナイ</t>
    </rPh>
    <rPh sb="17" eb="18">
      <t>ネガ</t>
    </rPh>
    <phoneticPr fontId="1"/>
  </si>
  <si>
    <t>※届いた商品は直に検品をお願いします。</t>
    <rPh sb="0" eb="1">
      <t>トド</t>
    </rPh>
    <rPh sb="3" eb="5">
      <t>ショウヒン</t>
    </rPh>
    <rPh sb="6" eb="7">
      <t>スグ</t>
    </rPh>
    <rPh sb="8" eb="10">
      <t>ケンピン</t>
    </rPh>
    <rPh sb="12" eb="13">
      <t>ネガ</t>
    </rPh>
    <phoneticPr fontId="1"/>
  </si>
  <si>
    <t>※前回注文分のお支払いを済ませてからご注文ください。</t>
    <rPh sb="0" eb="2">
      <t>ゼンカイ</t>
    </rPh>
    <rPh sb="2" eb="5">
      <t>チュウモンブン</t>
    </rPh>
    <rPh sb="7" eb="9">
      <t>シハラ</t>
    </rPh>
    <rPh sb="11" eb="12">
      <t>ス</t>
    </rPh>
    <rPh sb="18" eb="20">
      <t>チュウモン</t>
    </rPh>
    <phoneticPr fontId="1"/>
  </si>
  <si>
    <t>※無断複製は法律違反です。ご注意ください。</t>
    <rPh sb="0" eb="2">
      <t>ムダン</t>
    </rPh>
    <rPh sb="2" eb="4">
      <t>フクセイ</t>
    </rPh>
    <rPh sb="5" eb="9">
      <t>ホウリツイハン</t>
    </rPh>
    <rPh sb="13" eb="15">
      <t>チュウイ</t>
    </rPh>
    <phoneticPr fontId="1"/>
  </si>
  <si>
    <r>
      <t>お申込者情報</t>
    </r>
    <r>
      <rPr>
        <sz val="12"/>
        <color rgb="FFFF0000"/>
        <rFont val="ＭＳ Ｐゴシック"/>
        <family val="2"/>
        <charset val="128"/>
      </rPr>
      <t>(必須)</t>
    </r>
    <phoneticPr fontId="1"/>
  </si>
  <si>
    <t>山田英語学園</t>
    <rPh sb="0" eb="2">
      <t>ヤマ</t>
    </rPh>
    <rPh sb="2" eb="6">
      <t>ガ</t>
    </rPh>
    <phoneticPr fontId="1"/>
  </si>
  <si>
    <t>山田　太郎</t>
    <phoneticPr fontId="1"/>
  </si>
  <si>
    <t>072-001-0001</t>
    <phoneticPr fontId="1"/>
  </si>
  <si>
    <t>〒664-0851</t>
    <phoneticPr fontId="1"/>
  </si>
  <si>
    <t>兵庫県伊丹市中央</t>
    <rPh sb="0" eb="6">
      <t>ヒョウゴ</t>
    </rPh>
    <rPh sb="6" eb="8">
      <t>チュウオウ</t>
    </rPh>
    <phoneticPr fontId="1"/>
  </si>
  <si>
    <t>5〜9部</t>
    <rPh sb="3" eb="4">
      <t xml:space="preserve">ブ </t>
    </rPh>
    <phoneticPr fontId="1"/>
  </si>
  <si>
    <t>5冊〜</t>
    <phoneticPr fontId="1"/>
  </si>
  <si>
    <t>●「Tom and Alice in Japan」 (1組=32枚)</t>
    <phoneticPr fontId="1"/>
  </si>
  <si>
    <t>5組〜</t>
    <rPh sb="1" eb="2">
      <t>クミ</t>
    </rPh>
    <phoneticPr fontId="1"/>
  </si>
  <si>
    <t xml:space="preserve">●Scene/Narration/Monologue/Dialog </t>
    <phoneticPr fontId="1"/>
  </si>
  <si>
    <t xml:space="preserve">    ※子どもたちの発話を促す!</t>
    <rPh sb="5" eb="6">
      <t>コドモ</t>
    </rPh>
    <rPh sb="11" eb="13">
      <t>ハテゥ</t>
    </rPh>
    <rPh sb="14" eb="15">
      <t>ウナガス</t>
    </rPh>
    <phoneticPr fontId="1"/>
  </si>
  <si>
    <t>5〜9枚</t>
    <rPh sb="3" eb="4">
      <t>マイ</t>
    </rPh>
    <phoneticPr fontId="1"/>
  </si>
  <si>
    <t xml:space="preserve">    （1組32×3=96枚）</t>
    <phoneticPr fontId="1"/>
  </si>
  <si>
    <t>10枚〜</t>
    <rPh sb="2" eb="3">
      <t>マイ</t>
    </rPh>
    <phoneticPr fontId="1"/>
  </si>
  <si>
    <t>1組〜</t>
    <rPh sb="1" eb="2">
      <t>クミ</t>
    </rPh>
    <phoneticPr fontId="1"/>
  </si>
  <si>
    <t>●SSTかるた Scene&amp; Dialog</t>
    <phoneticPr fontId="1"/>
  </si>
  <si>
    <t>5冊〜</t>
    <rPh sb="1" eb="2">
      <t>サテゥ</t>
    </rPh>
    <phoneticPr fontId="1"/>
  </si>
  <si>
    <t>⑪ PTS(Picture Talk Show)カード</t>
    <phoneticPr fontId="1"/>
  </si>
  <si>
    <t>●イメージ化のための英語紙芝居 (Scene/Dialog/Narration/Monlogue)</t>
    <phoneticPr fontId="1"/>
  </si>
  <si>
    <t>⑫ T&amp;A Chip On Game1組=6シート</t>
    <phoneticPr fontId="1"/>
  </si>
  <si>
    <t>●CD④で英語のシャワーを聞いて、該当する絵にチップを置くゲーム</t>
    <phoneticPr fontId="1"/>
  </si>
  <si>
    <t>⑬ 壁トントン表教材(A2/1組17枚)</t>
    <phoneticPr fontId="1"/>
  </si>
  <si>
    <t>●机/壁でトントン学習やListen &amp; Point</t>
    <phoneticPr fontId="1"/>
  </si>
  <si>
    <t>合計金額(税込)</t>
    <rPh sb="0" eb="2">
      <t>ゴウケイ</t>
    </rPh>
    <rPh sb="2" eb="4">
      <t>キンガク</t>
    </rPh>
    <rPh sb="5" eb="7">
      <t>ゼイ</t>
    </rPh>
    <phoneticPr fontId="1"/>
  </si>
  <si>
    <t>※2020年4月の価格となります。</t>
    <rPh sb="5" eb="6">
      <t>ネn</t>
    </rPh>
    <rPh sb="7" eb="8">
      <t>ガテゥ</t>
    </rPh>
    <rPh sb="9" eb="11">
      <t>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</si>
</sst>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2"/>
      <charset val="128"/>
    </font>
    <font>
      <sz val="12"/>
      <color rgb="FF0070C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color theme="5" tint="-0.499984740745262"/>
      <name val="ＭＳ Ｐゴシック"/>
      <family val="2"/>
      <charset val="128"/>
    </font>
    <font>
      <u/>
      <sz val="11"/>
      <color rgb="FFFF0000"/>
      <name val="游ゴシック"/>
      <family val="2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 style="medium">
        <color theme="1"/>
      </left>
      <right style="double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double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double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double">
        <color theme="1"/>
      </left>
      <right style="medium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double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double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DashDot">
        <color rgb="FFFF0000"/>
      </left>
      <right style="mediumDashDot">
        <color rgb="FFFF0000"/>
      </right>
      <top/>
      <bottom/>
      <diagonal/>
    </border>
    <border>
      <left style="mediumDashDot">
        <color rgb="FFFF0000"/>
      </left>
      <right style="mediumDashDot">
        <color rgb="FFFF0000"/>
      </right>
      <top style="thin">
        <color indexed="64"/>
      </top>
      <bottom style="medium">
        <color indexed="64"/>
      </bottom>
      <diagonal/>
    </border>
    <border>
      <left style="mediumDashDot">
        <color rgb="FFFF0000"/>
      </left>
      <right style="mediumDashDot">
        <color rgb="FFFF0000"/>
      </right>
      <top style="medium">
        <color indexed="64"/>
      </top>
      <bottom style="thin">
        <color indexed="64"/>
      </bottom>
      <diagonal/>
    </border>
    <border>
      <left style="mediumDashDot">
        <color rgb="FFFF0000"/>
      </left>
      <right style="mediumDashDot">
        <color rgb="FFFF0000"/>
      </right>
      <top style="medium">
        <color indexed="64"/>
      </top>
      <bottom/>
      <diagonal/>
    </border>
    <border>
      <left style="mediumDashDot">
        <color rgb="FFFF0000"/>
      </left>
      <right style="mediumDashDot">
        <color rgb="FFFF0000"/>
      </right>
      <top style="mediumDashDot">
        <color rgb="FFFF0000"/>
      </top>
      <bottom style="thin">
        <color theme="1"/>
      </bottom>
      <diagonal/>
    </border>
    <border>
      <left style="mediumDashDot">
        <color rgb="FFFF0000"/>
      </left>
      <right style="mediumDashDot">
        <color rgb="FFFF0000"/>
      </right>
      <top style="thin">
        <color theme="1"/>
      </top>
      <bottom style="thin">
        <color theme="1"/>
      </bottom>
      <diagonal/>
    </border>
    <border>
      <left style="mediumDashDot">
        <color rgb="FFFF0000"/>
      </left>
      <right style="mediumDashDot">
        <color rgb="FFFF0000"/>
      </right>
      <top style="thin">
        <color theme="1"/>
      </top>
      <bottom style="medium">
        <color indexed="64"/>
      </bottom>
      <diagonal/>
    </border>
    <border>
      <left style="mediumDashDot">
        <color rgb="FFFF0000"/>
      </left>
      <right style="mediumDashDot">
        <color rgb="FFFF0000"/>
      </right>
      <top/>
      <bottom style="thin">
        <color indexed="64"/>
      </bottom>
      <diagonal/>
    </border>
    <border>
      <left style="mediumDashDot">
        <color rgb="FFFF0000"/>
      </left>
      <right style="mediumDashDot">
        <color rgb="FFFF0000"/>
      </right>
      <top style="medium">
        <color indexed="64"/>
      </top>
      <bottom style="medium">
        <color indexed="64"/>
      </bottom>
      <diagonal/>
    </border>
    <border>
      <left style="mediumDashDot">
        <color rgb="FFFF0000"/>
      </left>
      <right style="mediumDashDot">
        <color rgb="FFFF0000"/>
      </right>
      <top style="thin">
        <color indexed="64"/>
      </top>
      <bottom/>
      <diagonal/>
    </border>
    <border>
      <left style="mediumDashDot">
        <color rgb="FFFF0000"/>
      </left>
      <right style="mediumDashDot">
        <color rgb="FFFF0000"/>
      </right>
      <top style="medium">
        <color theme="1"/>
      </top>
      <bottom style="mediumDashDot">
        <color rgb="FFFF0000"/>
      </bottom>
      <diagonal/>
    </border>
    <border>
      <left style="mediumDashDot">
        <color rgb="FFFF0000"/>
      </left>
      <right style="mediumDashDot">
        <color rgb="FFFF0000"/>
      </right>
      <top style="medium">
        <color theme="1"/>
      </top>
      <bottom/>
      <diagonal/>
    </border>
    <border>
      <left style="mediumDashDot">
        <color rgb="FFFF0000"/>
      </left>
      <right style="mediumDashDot">
        <color rgb="FFFF0000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44" xfId="0" applyFont="1" applyBorder="1">
      <alignment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3" borderId="25" xfId="0" applyFont="1" applyFill="1" applyBorder="1">
      <alignment vertical="center"/>
    </xf>
    <xf numFmtId="3" fontId="2" fillId="3" borderId="27" xfId="0" applyNumberFormat="1" applyFont="1" applyFill="1" applyBorder="1">
      <alignment vertical="center"/>
    </xf>
    <xf numFmtId="38" fontId="2" fillId="3" borderId="38" xfId="1" applyFont="1" applyFill="1" applyBorder="1">
      <alignment vertical="center"/>
    </xf>
    <xf numFmtId="38" fontId="2" fillId="3" borderId="44" xfId="1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2" fillId="3" borderId="35" xfId="0" applyFont="1" applyFill="1" applyBorder="1">
      <alignment vertical="center"/>
    </xf>
    <xf numFmtId="0" fontId="2" fillId="0" borderId="45" xfId="0" applyFont="1" applyBorder="1">
      <alignment vertical="center"/>
    </xf>
    <xf numFmtId="0" fontId="2" fillId="3" borderId="40" xfId="0" applyFont="1" applyFill="1" applyBorder="1">
      <alignment vertical="center"/>
    </xf>
    <xf numFmtId="0" fontId="2" fillId="3" borderId="49" xfId="0" applyFont="1" applyFill="1" applyBorder="1">
      <alignment vertical="center"/>
    </xf>
    <xf numFmtId="38" fontId="2" fillId="3" borderId="45" xfId="1" applyFont="1" applyFill="1" applyBorder="1">
      <alignment vertical="center"/>
    </xf>
    <xf numFmtId="0" fontId="2" fillId="3" borderId="50" xfId="0" applyFont="1" applyFill="1" applyBorder="1">
      <alignment vertical="center"/>
    </xf>
    <xf numFmtId="0" fontId="2" fillId="0" borderId="51" xfId="0" applyFont="1" applyBorder="1">
      <alignment vertical="center"/>
    </xf>
    <xf numFmtId="38" fontId="2" fillId="3" borderId="51" xfId="1" applyFont="1" applyFill="1" applyBorder="1">
      <alignment vertical="center"/>
    </xf>
    <xf numFmtId="0" fontId="2" fillId="3" borderId="52" xfId="0" applyFont="1" applyFill="1" applyBorder="1">
      <alignment vertical="center"/>
    </xf>
    <xf numFmtId="0" fontId="2" fillId="0" borderId="53" xfId="0" applyFont="1" applyBorder="1">
      <alignment vertical="center"/>
    </xf>
    <xf numFmtId="38" fontId="2" fillId="3" borderId="37" xfId="1" applyFont="1" applyFill="1" applyBorder="1">
      <alignment vertical="center"/>
    </xf>
    <xf numFmtId="38" fontId="2" fillId="3" borderId="57" xfId="1" applyFont="1" applyFill="1" applyBorder="1">
      <alignment vertical="center"/>
    </xf>
    <xf numFmtId="0" fontId="2" fillId="0" borderId="58" xfId="0" applyFont="1" applyBorder="1">
      <alignment vertical="center"/>
    </xf>
    <xf numFmtId="38" fontId="2" fillId="3" borderId="58" xfId="1" applyFont="1" applyFill="1" applyBorder="1">
      <alignment vertical="center"/>
    </xf>
    <xf numFmtId="0" fontId="2" fillId="0" borderId="66" xfId="0" applyFont="1" applyBorder="1">
      <alignment vertical="center"/>
    </xf>
    <xf numFmtId="38" fontId="2" fillId="3" borderId="67" xfId="1" applyFont="1" applyFill="1" applyBorder="1">
      <alignment vertical="center"/>
    </xf>
    <xf numFmtId="38" fontId="2" fillId="3" borderId="61" xfId="1" applyFont="1" applyFill="1" applyBorder="1">
      <alignment vertical="center"/>
    </xf>
    <xf numFmtId="0" fontId="2" fillId="3" borderId="45" xfId="0" applyFont="1" applyFill="1" applyBorder="1">
      <alignment vertical="center"/>
    </xf>
    <xf numFmtId="0" fontId="2" fillId="4" borderId="32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71" xfId="0" applyFont="1" applyFill="1" applyBorder="1">
      <alignment vertical="center"/>
    </xf>
    <xf numFmtId="0" fontId="2" fillId="4" borderId="70" xfId="0" applyFont="1" applyFill="1" applyBorder="1">
      <alignment vertical="center"/>
    </xf>
    <xf numFmtId="0" fontId="2" fillId="4" borderId="72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2" fillId="4" borderId="73" xfId="0" applyFont="1" applyFill="1" applyBorder="1">
      <alignment vertical="center"/>
    </xf>
    <xf numFmtId="0" fontId="2" fillId="4" borderId="46" xfId="0" applyFont="1" applyFill="1" applyBorder="1">
      <alignment vertical="center"/>
    </xf>
    <xf numFmtId="0" fontId="2" fillId="4" borderId="41" xfId="0" applyFont="1" applyFill="1" applyBorder="1">
      <alignment vertical="center"/>
    </xf>
    <xf numFmtId="0" fontId="13" fillId="0" borderId="5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56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2" fillId="2" borderId="76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2" fillId="3" borderId="28" xfId="0" applyFont="1" applyFill="1" applyBorder="1">
      <alignment vertical="center"/>
    </xf>
    <xf numFmtId="0" fontId="2" fillId="3" borderId="65" xfId="0" applyFont="1" applyFill="1" applyBorder="1">
      <alignment vertical="center"/>
    </xf>
    <xf numFmtId="0" fontId="2" fillId="3" borderId="80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2" fillId="3" borderId="81" xfId="0" applyFont="1" applyFill="1" applyBorder="1">
      <alignment vertical="center"/>
    </xf>
    <xf numFmtId="0" fontId="2" fillId="3" borderId="47" xfId="0" applyFont="1" applyFill="1" applyBorder="1">
      <alignment vertical="center"/>
    </xf>
    <xf numFmtId="0" fontId="2" fillId="3" borderId="82" xfId="0" applyFont="1" applyFill="1" applyBorder="1">
      <alignment vertical="center"/>
    </xf>
    <xf numFmtId="38" fontId="2" fillId="3" borderId="83" xfId="1" applyFont="1" applyFill="1" applyBorder="1">
      <alignment vertical="center"/>
    </xf>
    <xf numFmtId="0" fontId="2" fillId="3" borderId="67" xfId="0" applyFont="1" applyFill="1" applyBorder="1">
      <alignment vertical="center"/>
    </xf>
    <xf numFmtId="3" fontId="2" fillId="3" borderId="84" xfId="0" applyNumberFormat="1" applyFont="1" applyFill="1" applyBorder="1">
      <alignment vertical="center"/>
    </xf>
    <xf numFmtId="3" fontId="2" fillId="3" borderId="85" xfId="0" applyNumberFormat="1" applyFont="1" applyFill="1" applyBorder="1">
      <alignment vertical="center"/>
    </xf>
    <xf numFmtId="38" fontId="2" fillId="3" borderId="50" xfId="1" applyFont="1" applyFill="1" applyBorder="1">
      <alignment vertical="center"/>
    </xf>
    <xf numFmtId="38" fontId="2" fillId="3" borderId="86" xfId="1" applyFont="1" applyFill="1" applyBorder="1">
      <alignment vertical="center"/>
    </xf>
    <xf numFmtId="0" fontId="5" fillId="3" borderId="87" xfId="0" applyFont="1" applyFill="1" applyBorder="1" applyAlignment="1">
      <alignment horizontal="center" vertical="center"/>
    </xf>
    <xf numFmtId="0" fontId="2" fillId="0" borderId="89" xfId="0" applyFont="1" applyBorder="1">
      <alignment vertical="center"/>
    </xf>
    <xf numFmtId="0" fontId="2" fillId="0" borderId="90" xfId="0" applyFont="1" applyBorder="1">
      <alignment vertical="center"/>
    </xf>
    <xf numFmtId="0" fontId="2" fillId="0" borderId="91" xfId="0" applyFont="1" applyBorder="1">
      <alignment vertical="center"/>
    </xf>
    <xf numFmtId="0" fontId="2" fillId="0" borderId="92" xfId="0" applyFont="1" applyBorder="1">
      <alignment vertical="center"/>
    </xf>
    <xf numFmtId="0" fontId="2" fillId="0" borderId="93" xfId="0" applyFont="1" applyBorder="1">
      <alignment vertical="center"/>
    </xf>
    <xf numFmtId="0" fontId="2" fillId="0" borderId="94" xfId="0" applyFont="1" applyBorder="1">
      <alignment vertical="center"/>
    </xf>
    <xf numFmtId="0" fontId="2" fillId="0" borderId="95" xfId="0" applyFont="1" applyBorder="1">
      <alignment vertical="center"/>
    </xf>
    <xf numFmtId="0" fontId="2" fillId="0" borderId="96" xfId="0" applyFont="1" applyBorder="1">
      <alignment vertical="center"/>
    </xf>
    <xf numFmtId="0" fontId="2" fillId="0" borderId="97" xfId="0" applyFont="1" applyBorder="1">
      <alignment vertical="center"/>
    </xf>
    <xf numFmtId="0" fontId="2" fillId="0" borderId="98" xfId="0" applyFont="1" applyBorder="1">
      <alignment vertical="center"/>
    </xf>
    <xf numFmtId="0" fontId="2" fillId="0" borderId="100" xfId="0" applyFont="1" applyBorder="1">
      <alignment vertical="center"/>
    </xf>
    <xf numFmtId="0" fontId="2" fillId="0" borderId="23" xfId="0" applyFont="1" applyBorder="1">
      <alignment vertical="center"/>
    </xf>
    <xf numFmtId="0" fontId="14" fillId="0" borderId="28" xfId="0" applyFont="1" applyBorder="1">
      <alignment vertical="center"/>
    </xf>
    <xf numFmtId="0" fontId="15" fillId="0" borderId="32" xfId="0" applyFont="1" applyBorder="1">
      <alignment vertical="center"/>
    </xf>
    <xf numFmtId="0" fontId="0" fillId="0" borderId="29" xfId="0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83" xfId="0" applyFont="1" applyBorder="1">
      <alignment vertical="center"/>
    </xf>
    <xf numFmtId="0" fontId="2" fillId="0" borderId="67" xfId="0" applyFont="1" applyBorder="1">
      <alignment vertical="center"/>
    </xf>
    <xf numFmtId="0" fontId="2" fillId="3" borderId="59" xfId="0" applyFont="1" applyFill="1" applyBorder="1">
      <alignment vertical="center"/>
    </xf>
    <xf numFmtId="0" fontId="2" fillId="3" borderId="106" xfId="0" applyFont="1" applyFill="1" applyBorder="1">
      <alignment vertical="center"/>
    </xf>
    <xf numFmtId="0" fontId="2" fillId="3" borderId="107" xfId="0" applyFont="1" applyFill="1" applyBorder="1">
      <alignment vertical="center"/>
    </xf>
    <xf numFmtId="0" fontId="2" fillId="3" borderId="108" xfId="0" applyFont="1" applyFill="1" applyBorder="1">
      <alignment vertical="center"/>
    </xf>
    <xf numFmtId="0" fontId="16" fillId="0" borderId="0" xfId="0" applyFont="1">
      <alignment vertic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7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79" xfId="0" applyFont="1" applyFill="1" applyBorder="1" applyAlignment="1">
      <alignment horizontal="center" vertical="center" textRotation="255"/>
    </xf>
    <xf numFmtId="0" fontId="2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110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68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10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8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69" xfId="0" applyFont="1" applyFill="1" applyBorder="1" applyAlignment="1">
      <alignment horizontal="left" vertical="center" wrapText="1"/>
    </xf>
    <xf numFmtId="0" fontId="2" fillId="0" borderId="7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31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/>
    </xf>
    <xf numFmtId="0" fontId="2" fillId="3" borderId="42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59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0" borderId="60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38" fontId="2" fillId="3" borderId="60" xfId="1" applyFont="1" applyFill="1" applyBorder="1" applyAlignment="1">
      <alignment horizontal="right" vertical="center"/>
    </xf>
    <xf numFmtId="38" fontId="2" fillId="3" borderId="43" xfId="1" applyFont="1" applyFill="1" applyBorder="1" applyAlignment="1">
      <alignment horizontal="right" vertical="center"/>
    </xf>
    <xf numFmtId="0" fontId="2" fillId="4" borderId="73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68" xfId="0" applyFont="1" applyFill="1" applyBorder="1" applyAlignment="1">
      <alignment horizontal="left" vertical="center" wrapText="1"/>
    </xf>
    <xf numFmtId="0" fontId="3" fillId="3" borderId="69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left" vertical="center"/>
    </xf>
    <xf numFmtId="0" fontId="2" fillId="3" borderId="56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2" fillId="3" borderId="103" xfId="0" applyFont="1" applyFill="1" applyBorder="1" applyAlignment="1">
      <alignment horizontal="left" vertical="center"/>
    </xf>
    <xf numFmtId="0" fontId="2" fillId="3" borderId="109" xfId="0" applyFont="1" applyFill="1" applyBorder="1" applyAlignment="1">
      <alignment horizontal="left" vertical="center"/>
    </xf>
    <xf numFmtId="0" fontId="2" fillId="3" borderId="104" xfId="0" applyFont="1" applyFill="1" applyBorder="1" applyAlignment="1">
      <alignment horizontal="left" vertical="center"/>
    </xf>
    <xf numFmtId="0" fontId="2" fillId="3" borderId="105" xfId="0" applyFont="1" applyFill="1" applyBorder="1" applyAlignment="1">
      <alignment horizontal="left" vertical="center"/>
    </xf>
    <xf numFmtId="0" fontId="2" fillId="3" borderId="5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2" fillId="0" borderId="63" xfId="0" applyFont="1" applyBorder="1" applyAlignment="1">
      <alignment horizontal="right" vertical="center"/>
    </xf>
    <xf numFmtId="0" fontId="2" fillId="0" borderId="64" xfId="0" applyFont="1" applyBorder="1" applyAlignment="1">
      <alignment horizontal="right" vertical="center"/>
    </xf>
    <xf numFmtId="38" fontId="2" fillId="3" borderId="63" xfId="1" applyFont="1" applyFill="1" applyBorder="1" applyAlignment="1">
      <alignment horizontal="right" vertical="center"/>
    </xf>
    <xf numFmtId="38" fontId="2" fillId="3" borderId="64" xfId="1" applyFont="1" applyFill="1" applyBorder="1" applyAlignment="1">
      <alignment horizontal="right" vertical="center"/>
    </xf>
    <xf numFmtId="0" fontId="2" fillId="4" borderId="62" xfId="0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6" fontId="2" fillId="4" borderId="41" xfId="2" applyFont="1" applyFill="1" applyBorder="1" applyAlignment="1">
      <alignment horizontal="right" vertical="center"/>
    </xf>
    <xf numFmtId="6" fontId="2" fillId="4" borderId="42" xfId="2" applyFont="1" applyFill="1" applyBorder="1" applyAlignment="1">
      <alignment horizontal="right" vertical="center"/>
    </xf>
    <xf numFmtId="0" fontId="2" fillId="3" borderId="34" xfId="0" applyFont="1" applyFill="1" applyBorder="1" applyAlignment="1">
      <alignment horizontal="left" vertical="center"/>
    </xf>
    <xf numFmtId="0" fontId="2" fillId="0" borderId="58" xfId="0" applyFont="1" applyBorder="1" applyAlignment="1">
      <alignment horizontal="right" vertical="center"/>
    </xf>
    <xf numFmtId="38" fontId="2" fillId="3" borderId="58" xfId="1" applyFont="1" applyFill="1" applyBorder="1" applyAlignment="1">
      <alignment horizontal="right" vertical="center"/>
    </xf>
    <xf numFmtId="0" fontId="2" fillId="4" borderId="29" xfId="0" applyFont="1" applyFill="1" applyBorder="1" applyAlignment="1">
      <alignment horizontal="right" vertical="center"/>
    </xf>
    <xf numFmtId="0" fontId="2" fillId="4" borderId="31" xfId="0" applyFont="1" applyFill="1" applyBorder="1" applyAlignment="1">
      <alignment horizontal="right" vertical="center"/>
    </xf>
    <xf numFmtId="0" fontId="2" fillId="3" borderId="4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0" borderId="99" xfId="0" applyFont="1" applyBorder="1" applyAlignment="1">
      <alignment horizontal="right" vertical="center"/>
    </xf>
    <xf numFmtId="0" fontId="2" fillId="0" borderId="88" xfId="0" applyFont="1" applyBorder="1" applyAlignment="1">
      <alignment horizontal="right" vertical="center"/>
    </xf>
    <xf numFmtId="38" fontId="2" fillId="3" borderId="32" xfId="1" applyFont="1" applyFill="1" applyBorder="1" applyAlignment="1">
      <alignment horizontal="right" vertical="center"/>
    </xf>
    <xf numFmtId="38" fontId="2" fillId="3" borderId="33" xfId="1" applyFont="1" applyFill="1" applyBorder="1" applyAlignment="1">
      <alignment horizontal="right" vertical="center"/>
    </xf>
    <xf numFmtId="38" fontId="2" fillId="3" borderId="38" xfId="1" applyFont="1" applyFill="1" applyBorder="1" applyAlignment="1">
      <alignment horizontal="right" vertical="center"/>
    </xf>
    <xf numFmtId="38" fontId="2" fillId="3" borderId="39" xfId="1" applyFont="1" applyFill="1" applyBorder="1" applyAlignment="1">
      <alignment horizontal="right" vertical="center"/>
    </xf>
    <xf numFmtId="0" fontId="11" fillId="0" borderId="5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56" xfId="0" applyFont="1" applyBorder="1" applyAlignment="1">
      <alignment horizontal="left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3" borderId="55" xfId="0" applyFont="1" applyFill="1" applyBorder="1" applyAlignment="1">
      <alignment vertical="center"/>
    </xf>
    <xf numFmtId="0" fontId="2" fillId="3" borderId="56" xfId="0" applyFont="1" applyFill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812800</xdr:colOff>
      <xdr:row>11</xdr:row>
      <xdr:rowOff>368300</xdr:rowOff>
    </xdr:from>
    <xdr:to>
      <xdr:col>11</xdr:col>
      <xdr:colOff>495300</xdr:colOff>
      <xdr:row>13</xdr:row>
      <xdr:rowOff>177800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CA489A-99F5-2747-A279-84DDDEFDD3CC}"/>
            </a:ext>
          </a:extLst>
        </xdr:cNvPr>
        <xdr:cNvSpPr txBox="1"/>
      </xdr:nvSpPr>
      <xdr:spPr>
        <a:xfrm>
          <a:off x="9398000" y="3911600"/>
          <a:ext cx="2946400" cy="5715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/>
            <a:t>数量をご記入下さい。</a:t>
          </a:r>
        </a:p>
      </xdr:txBody>
    </xdr:sp>
    <xdr:clientData/>
  </xdr:twoCellAnchor>
  <xdr:twoCellAnchor>
    <xdr:from>
      <xdr:col>10</xdr:col>
      <xdr:colOff>863600</xdr:colOff>
      <xdr:row>28</xdr:row>
      <xdr:rowOff>114300</xdr:rowOff>
    </xdr:from>
    <xdr:to>
      <xdr:col>15</xdr:col>
      <xdr:colOff>609600</xdr:colOff>
      <xdr:row>32</xdr:row>
      <xdr:rowOff>50800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1BA03B5-2B73-C54B-A0D0-4145438124CF}"/>
            </a:ext>
          </a:extLst>
        </xdr:cNvPr>
        <xdr:cNvSpPr txBox="1"/>
      </xdr:nvSpPr>
      <xdr:spPr>
        <a:xfrm>
          <a:off x="11760200" y="8458200"/>
          <a:ext cx="4508500" cy="1028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金額</a:t>
          </a:r>
          <a:r>
            <a:rPr kumimoji="1" lang="en-US" altLang="ja-JP" sz="1400"/>
            <a:t>(</a:t>
          </a:r>
          <a:r>
            <a:rPr kumimoji="1" lang="ja-JP" altLang="en-US" sz="1400"/>
            <a:t>税込</a:t>
          </a:r>
          <a:r>
            <a:rPr kumimoji="1" lang="en-US" altLang="ja-JP" sz="1400"/>
            <a:t>)</a:t>
          </a:r>
          <a:r>
            <a:rPr kumimoji="1" lang="ja-JP" altLang="en-US" sz="1400"/>
            <a:t>と合計金額は自動入力されます。</a:t>
          </a:r>
          <a:endParaRPr kumimoji="1" lang="en-US" altLang="ja-JP" sz="14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今一度お間違いがないかご確認いただきます</a:t>
          </a:r>
          <a:endParaRPr kumimoji="1" lang="en-US" altLang="ja-JP" sz="14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ようお願いいたします。</a:t>
          </a:r>
          <a:endParaRPr kumimoji="1" lang="en-US" altLang="ja-JP" sz="1400"/>
        </a:p>
      </xdr:txBody>
    </xdr:sp>
    <xdr:clientData/>
  </xdr:twoCellAnchor>
  <xdr:twoCellAnchor>
    <xdr:from>
      <xdr:col>3</xdr:col>
      <xdr:colOff>190500</xdr:colOff>
      <xdr:row>30</xdr:row>
      <xdr:rowOff>107950</xdr:rowOff>
    </xdr:from>
    <xdr:to>
      <xdr:col>10</xdr:col>
      <xdr:colOff>863600</xdr:colOff>
      <xdr:row>43</xdr:row>
      <xdr:rowOff>101600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D36A226D-E1F8-DD46-9035-7FD307D9EF80}"/>
            </a:ext>
          </a:extLst>
        </xdr:cNvPr>
        <xdr:cNvCxnSpPr>
          <a:stCxn id="12" idx="1"/>
        </xdr:cNvCxnSpPr>
      </xdr:nvCxnSpPr>
      <xdr:spPr>
        <a:xfrm flipH="1">
          <a:off x="4013200" y="8972550"/>
          <a:ext cx="7747000" cy="3511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825500</xdr:colOff>
      <xdr:row>29</xdr:row>
      <xdr:rowOff>139700</xdr:rowOff>
    </xdr:from>
    <xdr:to>
      <xdr:col>10</xdr:col>
      <xdr:colOff>863600</xdr:colOff>
      <xdr:row>30</xdr:row>
      <xdr:rowOff>107950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6796BCE-47B3-E642-B96A-D8C88FBD9158}"/>
            </a:ext>
          </a:extLst>
        </xdr:cNvPr>
        <xdr:cNvCxnSpPr>
          <a:stCxn id="12" idx="1"/>
        </xdr:cNvCxnSpPr>
      </xdr:nvCxnSpPr>
      <xdr:spPr>
        <a:xfrm flipH="1" flipV="1">
          <a:off x="6553200" y="8737600"/>
          <a:ext cx="5207000" cy="234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789878</xdr:colOff>
      <xdr:row>12</xdr:row>
      <xdr:rowOff>273051</xdr:rowOff>
    </xdr:from>
    <xdr:to>
      <xdr:col>8</xdr:col>
      <xdr:colOff>812800</xdr:colOff>
      <xdr:row>15</xdr:row>
      <xdr:rowOff>185854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CFDCDAD9-E829-A342-82A8-849E506F94C5}"/>
            </a:ext>
          </a:extLst>
        </xdr:cNvPr>
        <xdr:cNvCxnSpPr>
          <a:stCxn id="2" idx="1"/>
        </xdr:cNvCxnSpPr>
      </xdr:nvCxnSpPr>
      <xdr:spPr>
        <a:xfrm flipH="1">
          <a:off x="4630854" y="4206953"/>
          <a:ext cx="4824141" cy="8110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topLeftCell="A15" zoomScale="118" zoomScaleNormal="114" workbookViewId="0">
      <selection activeCell="G24" sqref="G24:J25"/>
    </sheetView>
  </sheetViews>
  <sheetFormatPr defaultColWidth="11.5546875" defaultRowHeight="20.100000000000001"/>
  <cols>
    <col min="2" max="2" width="21.5546875" customWidth="1"/>
    <col min="9" max="9" width="14.6640625" customWidth="1"/>
    <col min="10" max="10" width="19.33203125" customWidth="1"/>
  </cols>
  <sheetData>
    <row r="1" spans="1:16">
      <c r="B1" s="99" t="s">
        <v>0</v>
      </c>
      <c r="C1" s="99"/>
      <c r="D1" s="99"/>
      <c r="E1" s="99"/>
      <c r="F1" s="99"/>
      <c r="G1" s="99"/>
      <c r="H1" s="99"/>
    </row>
    <row r="2" spans="1:16">
      <c r="B2" s="99"/>
      <c r="C2" s="99"/>
      <c r="D2" s="99"/>
      <c r="E2" s="99"/>
      <c r="F2" s="99"/>
      <c r="G2" s="99"/>
      <c r="H2" s="99"/>
    </row>
    <row r="3" spans="1:16" ht="21" thickBot="1">
      <c r="A3" s="1"/>
      <c r="B3" s="99"/>
      <c r="C3" s="99"/>
      <c r="D3" s="99"/>
      <c r="E3" s="99"/>
      <c r="F3" s="99"/>
      <c r="G3" s="99"/>
      <c r="H3" s="99"/>
      <c r="I3" s="88"/>
      <c r="J3" s="88"/>
      <c r="K3" s="83"/>
      <c r="L3" s="1"/>
      <c r="M3" s="1"/>
      <c r="N3" s="1"/>
      <c r="O3" s="1"/>
      <c r="P3" s="1"/>
    </row>
    <row r="4" spans="1:16" ht="30" customHeight="1">
      <c r="A4" s="103" t="s">
        <v>1</v>
      </c>
      <c r="B4" s="3" t="s">
        <v>2</v>
      </c>
      <c r="C4" s="125"/>
      <c r="D4" s="126"/>
      <c r="E4" s="126"/>
      <c r="F4" s="126"/>
      <c r="G4" s="127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04"/>
      <c r="B5" s="4" t="s">
        <v>3</v>
      </c>
      <c r="C5" s="101"/>
      <c r="D5" s="101"/>
      <c r="E5" s="101"/>
      <c r="F5" s="101"/>
      <c r="G5" s="102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04"/>
      <c r="B6" s="4" t="s">
        <v>4</v>
      </c>
      <c r="C6" s="100"/>
      <c r="D6" s="101"/>
      <c r="E6" s="101"/>
      <c r="F6" s="101"/>
      <c r="G6" s="102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04"/>
      <c r="B7" s="4" t="s">
        <v>5</v>
      </c>
      <c r="C7" s="100"/>
      <c r="D7" s="101"/>
      <c r="E7" s="101"/>
      <c r="F7" s="101"/>
      <c r="G7" s="102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04"/>
      <c r="B8" s="4" t="s">
        <v>6</v>
      </c>
      <c r="C8" s="100"/>
      <c r="D8" s="101"/>
      <c r="E8" s="101"/>
      <c r="F8" s="101"/>
      <c r="G8" s="102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04"/>
      <c r="B9" s="4" t="s">
        <v>7</v>
      </c>
      <c r="C9" s="100"/>
      <c r="D9" s="101"/>
      <c r="E9" s="101"/>
      <c r="F9" s="101"/>
      <c r="G9" s="102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 thickBot="1">
      <c r="A10" s="105"/>
      <c r="B10" s="53" t="s">
        <v>8</v>
      </c>
      <c r="C10" s="123"/>
      <c r="D10" s="123"/>
      <c r="E10" s="123"/>
      <c r="F10" s="123"/>
      <c r="G10" s="124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 thickBot="1">
      <c r="A11" s="85"/>
      <c r="B11" s="86"/>
      <c r="C11" s="87"/>
      <c r="D11" s="84"/>
      <c r="E11" s="84"/>
      <c r="F11" s="84"/>
      <c r="G11" s="84"/>
      <c r="H11" s="1"/>
      <c r="I11" s="1"/>
      <c r="J11" s="1"/>
      <c r="K11" s="1"/>
      <c r="L11" s="1"/>
      <c r="M11" s="1"/>
      <c r="N11" s="1"/>
      <c r="O11" s="1"/>
      <c r="P11" s="1"/>
    </row>
    <row r="12" spans="1:16" ht="19.5">
      <c r="A12" s="114" t="s">
        <v>9</v>
      </c>
      <c r="B12" s="115"/>
      <c r="C12" s="11" t="s">
        <v>10</v>
      </c>
      <c r="D12" s="12" t="s">
        <v>11</v>
      </c>
      <c r="E12" s="12" t="s">
        <v>12</v>
      </c>
      <c r="F12" s="13" t="s">
        <v>13</v>
      </c>
      <c r="G12" s="114" t="s">
        <v>14</v>
      </c>
      <c r="H12" s="116"/>
      <c r="I12" s="116"/>
      <c r="J12" s="117"/>
      <c r="K12" s="1"/>
      <c r="L12" s="1"/>
      <c r="M12" s="1"/>
      <c r="N12" s="1"/>
      <c r="O12" s="1"/>
      <c r="P12" s="1"/>
    </row>
    <row r="13" spans="1:16" ht="19.5" customHeight="1">
      <c r="A13" s="148" t="str">
        <f>"SSTキッズ必須"&amp;CHAR(10)&amp;"(スターティングキット一式)"</f>
        <v>SSTキッズ必須
(スターティングキット一式)</v>
      </c>
      <c r="B13" s="149"/>
      <c r="C13" s="14" t="s">
        <v>15</v>
      </c>
      <c r="D13" s="8"/>
      <c r="E13" s="15">
        <v>7500</v>
      </c>
      <c r="F13" s="38">
        <f>D13*E13</f>
        <v>0</v>
      </c>
      <c r="G13" s="118" t="str">
        <f>"●英語のシャワー大量インプット教材"&amp;CHAR(10)&amp;"(トントン学習 + 英語シャワーリスニングゲーム)"&amp;CHAR(10)&amp;"※以下の①+②+③+④のセットとなります"</f>
        <v>●英語のシャワー大量インプット教材
(トントン学習 + 英語シャワーリスニングゲーム)
※以下の①+②+③+④のセットとなります</v>
      </c>
      <c r="H13" s="118"/>
      <c r="I13" s="118"/>
      <c r="J13" s="119"/>
      <c r="K13" s="1"/>
      <c r="L13" s="1"/>
      <c r="M13" s="1"/>
      <c r="N13" s="1"/>
      <c r="O13" s="1"/>
      <c r="P13" s="1"/>
    </row>
    <row r="14" spans="1:16" ht="37.5" customHeight="1">
      <c r="A14" s="150"/>
      <c r="B14" s="151"/>
      <c r="C14" s="27" t="s">
        <v>16</v>
      </c>
      <c r="D14" s="28"/>
      <c r="E14" s="29">
        <v>7000</v>
      </c>
      <c r="F14" s="40">
        <f>D14*E14</f>
        <v>0</v>
      </c>
      <c r="G14" s="120"/>
      <c r="H14" s="121"/>
      <c r="I14" s="121"/>
      <c r="J14" s="122"/>
      <c r="K14" s="1"/>
      <c r="L14" s="1"/>
      <c r="M14" s="1"/>
      <c r="N14" s="1"/>
      <c r="O14" s="1"/>
      <c r="P14" s="1"/>
    </row>
    <row r="15" spans="1:16" ht="44.25" customHeight="1">
      <c r="A15" s="136" t="s">
        <v>17</v>
      </c>
      <c r="B15" s="137"/>
      <c r="C15" s="24" t="s">
        <v>18</v>
      </c>
      <c r="D15" s="25"/>
      <c r="E15" s="26">
        <v>1000</v>
      </c>
      <c r="F15" s="38">
        <f t="shared" ref="F15:F16" si="0">D15*E15</f>
        <v>0</v>
      </c>
      <c r="G15" s="108" t="s">
        <v>19</v>
      </c>
      <c r="H15" s="109"/>
      <c r="I15" s="109"/>
      <c r="J15" s="110"/>
      <c r="K15" s="1"/>
      <c r="L15" s="1"/>
      <c r="M15" s="1"/>
      <c r="N15" s="1"/>
      <c r="O15" s="1"/>
      <c r="P15" s="1"/>
    </row>
    <row r="16" spans="1:16" ht="21" customHeight="1">
      <c r="A16" s="106" t="s">
        <v>20</v>
      </c>
      <c r="B16" s="107"/>
      <c r="C16" s="22" t="s">
        <v>21</v>
      </c>
      <c r="D16" s="20"/>
      <c r="E16" s="23">
        <v>800</v>
      </c>
      <c r="F16" s="39">
        <f t="shared" si="0"/>
        <v>0</v>
      </c>
      <c r="G16" s="111"/>
      <c r="H16" s="112"/>
      <c r="I16" s="112"/>
      <c r="J16" s="113"/>
      <c r="K16" s="1"/>
      <c r="L16" s="1"/>
      <c r="M16" s="1"/>
      <c r="N16" s="1"/>
      <c r="O16" s="1"/>
      <c r="P16" s="1"/>
    </row>
    <row r="17" spans="1:16" ht="19.5">
      <c r="A17" s="128" t="s">
        <v>22</v>
      </c>
      <c r="B17" s="130"/>
      <c r="C17" s="19" t="s">
        <v>23</v>
      </c>
      <c r="D17" s="10"/>
      <c r="E17" s="17">
        <v>2500</v>
      </c>
      <c r="F17" s="40">
        <f>D17*E17</f>
        <v>0</v>
      </c>
      <c r="G17" s="129"/>
      <c r="H17" s="129"/>
      <c r="I17" s="129"/>
      <c r="J17" s="130"/>
      <c r="K17" s="1"/>
      <c r="L17" s="1"/>
      <c r="M17" s="1"/>
      <c r="N17" s="1"/>
      <c r="O17" s="1"/>
      <c r="P17" s="1"/>
    </row>
    <row r="18" spans="1:16">
      <c r="A18" s="136" t="s">
        <v>24</v>
      </c>
      <c r="B18" s="137"/>
      <c r="C18" s="24" t="s">
        <v>25</v>
      </c>
      <c r="D18" s="25"/>
      <c r="E18" s="26">
        <v>1500</v>
      </c>
      <c r="F18" s="38">
        <f>D18*E18</f>
        <v>0</v>
      </c>
      <c r="G18" s="138" t="s">
        <v>26</v>
      </c>
      <c r="H18" s="138"/>
      <c r="I18" s="138"/>
      <c r="J18" s="137"/>
      <c r="K18" s="1"/>
      <c r="L18" s="1"/>
      <c r="M18" s="1"/>
      <c r="N18" s="1"/>
      <c r="O18" s="1"/>
      <c r="P18" s="1"/>
    </row>
    <row r="19" spans="1:16" ht="21" thickBot="1">
      <c r="A19" s="106" t="s">
        <v>27</v>
      </c>
      <c r="B19" s="107"/>
      <c r="C19" s="22" t="s">
        <v>28</v>
      </c>
      <c r="D19" s="20"/>
      <c r="E19" s="23">
        <v>1200</v>
      </c>
      <c r="F19" s="41">
        <f t="shared" ref="F19" si="1">D19*E19</f>
        <v>0</v>
      </c>
      <c r="G19" s="106"/>
      <c r="H19" s="139"/>
      <c r="I19" s="139"/>
      <c r="J19" s="107"/>
      <c r="K19" s="1"/>
      <c r="L19" s="1"/>
      <c r="M19" s="1"/>
      <c r="N19" s="1"/>
      <c r="O19" s="1"/>
      <c r="P19" s="1"/>
    </row>
    <row r="20" spans="1:16" ht="21" thickBot="1">
      <c r="A20" s="128" t="s">
        <v>29</v>
      </c>
      <c r="B20" s="130"/>
      <c r="C20" s="19" t="s">
        <v>23</v>
      </c>
      <c r="D20" s="10"/>
      <c r="E20" s="17">
        <v>2500</v>
      </c>
      <c r="F20" s="42">
        <f>D20*E20</f>
        <v>0</v>
      </c>
      <c r="G20" s="128" t="s">
        <v>30</v>
      </c>
      <c r="H20" s="129"/>
      <c r="I20" s="129"/>
      <c r="J20" s="130"/>
      <c r="K20" s="1"/>
      <c r="L20" s="1"/>
      <c r="M20" s="1"/>
      <c r="N20" s="1"/>
      <c r="O20" s="1"/>
      <c r="P20" s="1"/>
    </row>
    <row r="21" spans="1:16" ht="39" customHeight="1">
      <c r="A21" s="136" t="s">
        <v>31</v>
      </c>
      <c r="B21" s="137"/>
      <c r="C21" s="18" t="s">
        <v>32</v>
      </c>
      <c r="D21" s="31"/>
      <c r="E21" s="32">
        <v>2500</v>
      </c>
      <c r="F21" s="38">
        <f t="shared" ref="F21:F22" si="2">D21*E21</f>
        <v>0</v>
      </c>
      <c r="G21" s="131" t="s">
        <v>33</v>
      </c>
      <c r="H21" s="132"/>
      <c r="I21" s="132"/>
      <c r="J21" s="133"/>
      <c r="K21" s="1"/>
      <c r="L21" s="1"/>
      <c r="M21" s="1"/>
      <c r="N21" s="1"/>
      <c r="O21" s="1"/>
      <c r="P21" s="1"/>
    </row>
    <row r="22" spans="1:16">
      <c r="A22" s="152" t="s">
        <v>34</v>
      </c>
      <c r="B22" s="153"/>
      <c r="C22" s="140" t="s">
        <v>35</v>
      </c>
      <c r="D22" s="142"/>
      <c r="E22" s="144">
        <v>2000</v>
      </c>
      <c r="F22" s="146">
        <f t="shared" si="2"/>
        <v>0</v>
      </c>
      <c r="G22" s="164"/>
      <c r="H22" s="165"/>
      <c r="I22" s="165"/>
      <c r="J22" s="166"/>
      <c r="K22" s="1"/>
      <c r="L22" s="1"/>
      <c r="M22" s="1"/>
      <c r="N22" s="1"/>
      <c r="O22" s="1"/>
      <c r="P22" s="1"/>
    </row>
    <row r="23" spans="1:16" ht="21" customHeight="1">
      <c r="A23" s="106" t="s">
        <v>36</v>
      </c>
      <c r="B23" s="107"/>
      <c r="C23" s="141"/>
      <c r="D23" s="143"/>
      <c r="E23" s="145"/>
      <c r="F23" s="147"/>
      <c r="G23" s="134"/>
      <c r="H23" s="121"/>
      <c r="I23" s="121"/>
      <c r="J23" s="135"/>
      <c r="K23" s="1"/>
      <c r="L23" s="1"/>
      <c r="M23" s="1"/>
      <c r="N23" s="1"/>
      <c r="O23" s="1"/>
      <c r="P23" s="1"/>
    </row>
    <row r="24" spans="1:16" ht="19.5">
      <c r="A24" s="136" t="s">
        <v>37</v>
      </c>
      <c r="B24" s="137"/>
      <c r="C24" s="136" t="s">
        <v>32</v>
      </c>
      <c r="D24" s="167"/>
      <c r="E24" s="169">
        <v>2500</v>
      </c>
      <c r="F24" s="171">
        <f>D24*E24</f>
        <v>0</v>
      </c>
      <c r="G24" s="132" t="s">
        <v>38</v>
      </c>
      <c r="H24" s="132"/>
      <c r="I24" s="132"/>
      <c r="J24" s="133"/>
      <c r="K24" s="1"/>
      <c r="L24" s="1"/>
      <c r="M24" s="1"/>
      <c r="N24" s="1"/>
      <c r="O24" s="1"/>
      <c r="P24" s="1"/>
    </row>
    <row r="25" spans="1:16" ht="21" thickBot="1">
      <c r="A25" s="106"/>
      <c r="B25" s="107"/>
      <c r="C25" s="106"/>
      <c r="D25" s="168"/>
      <c r="E25" s="170"/>
      <c r="F25" s="147"/>
      <c r="G25" s="121"/>
      <c r="H25" s="121"/>
      <c r="I25" s="121"/>
      <c r="J25" s="135"/>
      <c r="K25" s="1"/>
      <c r="L25" s="1"/>
      <c r="M25" s="1"/>
      <c r="N25" s="1"/>
      <c r="O25" s="1"/>
      <c r="P25" s="1"/>
    </row>
    <row r="26" spans="1:16" ht="19.5">
      <c r="A26" s="136" t="s">
        <v>39</v>
      </c>
      <c r="B26" s="137"/>
      <c r="C26" s="18" t="s">
        <v>18</v>
      </c>
      <c r="D26" s="31"/>
      <c r="E26" s="32">
        <v>1000</v>
      </c>
      <c r="F26" s="37">
        <f>D26*E26</f>
        <v>0</v>
      </c>
      <c r="G26" s="154" t="s">
        <v>40</v>
      </c>
      <c r="H26" s="155"/>
      <c r="I26" s="155"/>
      <c r="J26" s="156"/>
      <c r="K26" s="1"/>
      <c r="L26" s="1"/>
      <c r="M26" s="1"/>
      <c r="N26" s="1"/>
      <c r="O26" s="1"/>
      <c r="P26" s="1"/>
    </row>
    <row r="27" spans="1:16" ht="60" customHeight="1">
      <c r="A27" s="152"/>
      <c r="B27" s="153"/>
      <c r="C27" s="91" t="s">
        <v>21</v>
      </c>
      <c r="D27" s="20"/>
      <c r="E27" s="23">
        <v>800</v>
      </c>
      <c r="F27" s="44">
        <f t="shared" ref="F27:F32" si="3">D27*E27</f>
        <v>0</v>
      </c>
      <c r="G27" s="157"/>
      <c r="H27" s="158"/>
      <c r="I27" s="158"/>
      <c r="J27" s="159"/>
      <c r="K27" s="1"/>
      <c r="L27" s="1"/>
      <c r="M27" s="1"/>
      <c r="N27" s="1"/>
      <c r="O27" s="1"/>
      <c r="P27" s="1"/>
    </row>
    <row r="28" spans="1:16" ht="24.95" customHeight="1">
      <c r="A28" s="160" t="s">
        <v>41</v>
      </c>
      <c r="B28" s="161"/>
      <c r="C28" s="93" t="s">
        <v>42</v>
      </c>
      <c r="D28" s="89"/>
      <c r="E28" s="35">
        <v>1000</v>
      </c>
      <c r="F28" s="37">
        <f t="shared" si="3"/>
        <v>0</v>
      </c>
      <c r="G28" s="136" t="s">
        <v>43</v>
      </c>
      <c r="H28" s="138"/>
      <c r="I28" s="138"/>
      <c r="J28" s="137"/>
      <c r="K28" s="1"/>
      <c r="L28" s="1"/>
      <c r="M28" s="1"/>
      <c r="N28" s="1"/>
      <c r="O28" s="1"/>
      <c r="P28" s="1"/>
    </row>
    <row r="29" spans="1:16" ht="19.5">
      <c r="A29" s="162"/>
      <c r="B29" s="163"/>
      <c r="C29" s="94" t="s">
        <v>21</v>
      </c>
      <c r="D29" s="90"/>
      <c r="E29" s="36">
        <v>800</v>
      </c>
      <c r="F29" s="44">
        <f>D29*E29</f>
        <v>0</v>
      </c>
      <c r="G29" s="106"/>
      <c r="H29" s="139"/>
      <c r="I29" s="139"/>
      <c r="J29" s="107"/>
      <c r="K29" s="1"/>
      <c r="L29" s="1"/>
      <c r="M29" s="1"/>
      <c r="N29" s="1"/>
      <c r="O29" s="1"/>
      <c r="P29" s="1"/>
    </row>
    <row r="30" spans="1:16" ht="19.5">
      <c r="A30" s="202" t="s">
        <v>44</v>
      </c>
      <c r="B30" s="203"/>
      <c r="C30" s="92" t="s">
        <v>18</v>
      </c>
      <c r="D30" s="9"/>
      <c r="E30" s="32">
        <v>1000</v>
      </c>
      <c r="F30" s="37">
        <f t="shared" si="3"/>
        <v>0</v>
      </c>
      <c r="G30" s="131" t="s">
        <v>45</v>
      </c>
      <c r="H30" s="132"/>
      <c r="I30" s="132"/>
      <c r="J30" s="133"/>
      <c r="K30" s="1"/>
      <c r="L30" s="1"/>
      <c r="M30" s="1"/>
      <c r="N30" s="1"/>
      <c r="O30" s="1"/>
      <c r="P30" s="1"/>
    </row>
    <row r="31" spans="1:16" ht="19.5">
      <c r="A31" s="204" t="s">
        <v>46</v>
      </c>
      <c r="B31" s="205"/>
      <c r="C31" s="22" t="s">
        <v>21</v>
      </c>
      <c r="D31" s="33"/>
      <c r="E31" s="36">
        <v>800</v>
      </c>
      <c r="F31" s="44">
        <f t="shared" si="3"/>
        <v>0</v>
      </c>
      <c r="G31" s="134"/>
      <c r="H31" s="121"/>
      <c r="I31" s="121"/>
      <c r="J31" s="135"/>
      <c r="K31" s="1"/>
      <c r="L31" s="1"/>
      <c r="M31" s="1"/>
      <c r="N31" s="1"/>
      <c r="O31" s="1"/>
      <c r="P31" s="1"/>
    </row>
    <row r="32" spans="1:16" ht="21" thickBot="1">
      <c r="A32" s="128" t="s">
        <v>47</v>
      </c>
      <c r="B32" s="130"/>
      <c r="C32" s="19" t="s">
        <v>23</v>
      </c>
      <c r="D32" s="10"/>
      <c r="E32" s="17">
        <v>2500</v>
      </c>
      <c r="F32" s="37">
        <f t="shared" si="3"/>
        <v>0</v>
      </c>
      <c r="G32" s="172"/>
      <c r="H32" s="181"/>
      <c r="I32" s="181"/>
      <c r="J32" s="173"/>
      <c r="K32" s="1"/>
      <c r="L32" s="1"/>
      <c r="M32" s="1"/>
      <c r="N32" s="1"/>
      <c r="O32" s="1"/>
      <c r="P32" s="1"/>
    </row>
    <row r="33" spans="1:16" ht="19.5">
      <c r="A33" s="136" t="s">
        <v>48</v>
      </c>
      <c r="B33" s="137"/>
      <c r="C33" s="176" t="s">
        <v>49</v>
      </c>
      <c r="D33" s="177"/>
      <c r="E33" s="178">
        <v>5500</v>
      </c>
      <c r="F33" s="179">
        <f>D33*E33</f>
        <v>0</v>
      </c>
      <c r="G33" s="131" t="s">
        <v>50</v>
      </c>
      <c r="H33" s="132"/>
      <c r="I33" s="132"/>
      <c r="J33" s="133"/>
      <c r="K33" s="1"/>
      <c r="L33" s="1"/>
      <c r="M33" s="1"/>
      <c r="N33" s="1"/>
      <c r="O33" s="1"/>
      <c r="P33" s="1"/>
    </row>
    <row r="34" spans="1:16" ht="21" thickBot="1">
      <c r="A34" s="106"/>
      <c r="B34" s="107"/>
      <c r="C34" s="141"/>
      <c r="D34" s="143"/>
      <c r="E34" s="145"/>
      <c r="F34" s="180"/>
      <c r="G34" s="134"/>
      <c r="H34" s="121"/>
      <c r="I34" s="121"/>
      <c r="J34" s="135"/>
      <c r="K34" s="1"/>
      <c r="L34" s="1"/>
      <c r="M34" s="1"/>
      <c r="N34" s="1"/>
      <c r="O34" s="1"/>
      <c r="P34" s="1"/>
    </row>
    <row r="35" spans="1:16" ht="19.5">
      <c r="A35" s="131" t="s">
        <v>51</v>
      </c>
      <c r="B35" s="137"/>
      <c r="C35" s="176" t="s">
        <v>49</v>
      </c>
      <c r="D35" s="177"/>
      <c r="E35" s="178">
        <v>5500</v>
      </c>
      <c r="F35" s="179">
        <f>D35*E35</f>
        <v>0</v>
      </c>
      <c r="G35" s="131" t="s">
        <v>52</v>
      </c>
      <c r="H35" s="132"/>
      <c r="I35" s="132"/>
      <c r="J35" s="133"/>
      <c r="K35" s="1"/>
      <c r="L35" s="1"/>
      <c r="M35" s="1"/>
      <c r="N35" s="1"/>
      <c r="O35" s="1"/>
      <c r="P35" s="1"/>
    </row>
    <row r="36" spans="1:16" ht="21" thickBot="1">
      <c r="A36" s="106"/>
      <c r="B36" s="107"/>
      <c r="C36" s="141"/>
      <c r="D36" s="143"/>
      <c r="E36" s="145"/>
      <c r="F36" s="180"/>
      <c r="G36" s="134"/>
      <c r="H36" s="121"/>
      <c r="I36" s="121"/>
      <c r="J36" s="135"/>
      <c r="K36" s="1"/>
      <c r="L36" s="1"/>
      <c r="M36" s="1"/>
      <c r="N36" s="1"/>
      <c r="O36" s="1"/>
      <c r="P36" s="1"/>
    </row>
    <row r="37" spans="1:16" ht="21" thickBot="1">
      <c r="A37" s="128" t="s">
        <v>53</v>
      </c>
      <c r="B37" s="130"/>
      <c r="C37" s="19" t="s">
        <v>32</v>
      </c>
      <c r="D37" s="10"/>
      <c r="E37" s="17">
        <v>10000</v>
      </c>
      <c r="F37" s="45">
        <f>D37*E37</f>
        <v>0</v>
      </c>
      <c r="G37" s="128" t="s">
        <v>54</v>
      </c>
      <c r="H37" s="129"/>
      <c r="I37" s="129"/>
      <c r="J37" s="130"/>
      <c r="K37" s="1"/>
      <c r="L37" s="1"/>
      <c r="M37" s="1"/>
      <c r="N37" s="1"/>
      <c r="O37" s="1"/>
      <c r="P37" s="1"/>
    </row>
    <row r="38" spans="1:16" ht="21" thickBot="1">
      <c r="A38" s="206" t="s">
        <v>55</v>
      </c>
      <c r="B38" s="207"/>
      <c r="C38" s="19" t="s">
        <v>32</v>
      </c>
      <c r="D38" s="10"/>
      <c r="E38" s="17">
        <v>5000</v>
      </c>
      <c r="F38" s="45">
        <f>D38*E38</f>
        <v>0</v>
      </c>
      <c r="G38" s="128" t="s">
        <v>56</v>
      </c>
      <c r="H38" s="129"/>
      <c r="I38" s="129"/>
      <c r="J38" s="130"/>
      <c r="K38" s="1"/>
      <c r="L38" s="1"/>
      <c r="M38" s="1"/>
      <c r="N38" s="1"/>
      <c r="O38" s="1"/>
      <c r="P38" s="1"/>
    </row>
    <row r="39" spans="1:16" ht="21" customHeight="1" thickBot="1">
      <c r="A39" s="128" t="s">
        <v>57</v>
      </c>
      <c r="B39" s="130"/>
      <c r="C39" s="19" t="s">
        <v>32</v>
      </c>
      <c r="D39" s="10"/>
      <c r="E39" s="17">
        <v>5000</v>
      </c>
      <c r="F39" s="45">
        <f>D39*E39</f>
        <v>0</v>
      </c>
      <c r="G39" s="131" t="s">
        <v>58</v>
      </c>
      <c r="H39" s="132"/>
      <c r="I39" s="132"/>
      <c r="J39" s="133"/>
      <c r="K39" s="1"/>
      <c r="L39" s="1"/>
      <c r="M39" s="1"/>
      <c r="N39" s="1"/>
      <c r="O39" s="1"/>
      <c r="P39" s="1"/>
    </row>
    <row r="40" spans="1:16" ht="21" thickBot="1">
      <c r="A40" s="128" t="s">
        <v>59</v>
      </c>
      <c r="B40" s="130"/>
      <c r="C40" s="19" t="s">
        <v>32</v>
      </c>
      <c r="D40" s="10"/>
      <c r="E40" s="17">
        <v>2500</v>
      </c>
      <c r="F40" s="45">
        <f>D40*E40</f>
        <v>0</v>
      </c>
      <c r="G40" s="134"/>
      <c r="H40" s="121"/>
      <c r="I40" s="121"/>
      <c r="J40" s="135"/>
      <c r="K40" s="1"/>
      <c r="L40" s="1"/>
      <c r="M40" s="1"/>
      <c r="N40" s="1"/>
      <c r="O40" s="1"/>
      <c r="P40" s="1"/>
    </row>
    <row r="41" spans="1:16" ht="21" thickBot="1"/>
    <row r="42" spans="1:16" ht="19.5">
      <c r="A42" s="172" t="s">
        <v>60</v>
      </c>
      <c r="B42" s="173"/>
      <c r="C42" s="174">
        <f>F13+F14+F15+F16+F17+F18+F19+F20+F21+F22+F23+F24+F26+F27+F28+F29+F30+F31+F32+F33+F35+F37+F38+F39+F40</f>
        <v>0</v>
      </c>
      <c r="D42" s="175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9.5"/>
    <row r="44" spans="1:16" ht="19.5">
      <c r="A44" s="95" t="s">
        <v>61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100000000000001" customHeight="1">
      <c r="A45" s="95" t="s">
        <v>62</v>
      </c>
      <c r="B45" s="95"/>
      <c r="C45" s="9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100000000000001" customHeight="1">
      <c r="A46" s="96" t="s">
        <v>63</v>
      </c>
      <c r="B46" s="97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100000000000001" customHeight="1">
      <c r="A47" s="98" t="s">
        <v>64</v>
      </c>
      <c r="B47" s="98"/>
      <c r="C47" s="9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100000000000001" customHeight="1">
      <c r="A48" s="98" t="s">
        <v>65</v>
      </c>
      <c r="B48" s="98"/>
      <c r="C48" s="9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100000000000001" customHeight="1">
      <c r="A49" s="98" t="s">
        <v>66</v>
      </c>
      <c r="B49" s="98"/>
      <c r="C49" s="9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1" customHeight="1">
      <c r="A50" s="98" t="s">
        <v>67</v>
      </c>
      <c r="B50" s="98"/>
      <c r="C50" s="9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100000000000001" customHeight="1">
      <c r="A51" s="98" t="s">
        <v>68</v>
      </c>
      <c r="B51" s="98"/>
      <c r="C51" s="98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9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K56" s="1"/>
      <c r="L56" s="1"/>
      <c r="M56" s="1"/>
      <c r="N56" s="1"/>
      <c r="O56" s="1"/>
      <c r="P56" s="1"/>
    </row>
    <row r="57" spans="1:16">
      <c r="O57" s="1"/>
      <c r="P57" s="1"/>
    </row>
    <row r="58" spans="1:16" ht="19.5"/>
  </sheetData>
  <mergeCells count="67">
    <mergeCell ref="A32:B32"/>
    <mergeCell ref="G32:J32"/>
    <mergeCell ref="A33:B34"/>
    <mergeCell ref="G33:J34"/>
    <mergeCell ref="G35:J36"/>
    <mergeCell ref="C33:C34"/>
    <mergeCell ref="D33:D34"/>
    <mergeCell ref="E33:E34"/>
    <mergeCell ref="F33:F34"/>
    <mergeCell ref="A37:B37"/>
    <mergeCell ref="G37:J37"/>
    <mergeCell ref="A42:B42"/>
    <mergeCell ref="C42:D42"/>
    <mergeCell ref="A35:B36"/>
    <mergeCell ref="C35:C36"/>
    <mergeCell ref="D35:D36"/>
    <mergeCell ref="E35:E36"/>
    <mergeCell ref="F35:F36"/>
    <mergeCell ref="G30:J31"/>
    <mergeCell ref="A30:B30"/>
    <mergeCell ref="A31:B31"/>
    <mergeCell ref="A13:B14"/>
    <mergeCell ref="A26:B27"/>
    <mergeCell ref="G26:J27"/>
    <mergeCell ref="A28:B29"/>
    <mergeCell ref="G28:J29"/>
    <mergeCell ref="A22:B22"/>
    <mergeCell ref="A23:B23"/>
    <mergeCell ref="G21:J23"/>
    <mergeCell ref="A24:B25"/>
    <mergeCell ref="C24:C25"/>
    <mergeCell ref="D24:D25"/>
    <mergeCell ref="E24:E25"/>
    <mergeCell ref="F24:F25"/>
    <mergeCell ref="G17:J17"/>
    <mergeCell ref="A18:B18"/>
    <mergeCell ref="A15:B15"/>
    <mergeCell ref="A17:B17"/>
    <mergeCell ref="G24:J25"/>
    <mergeCell ref="A19:B19"/>
    <mergeCell ref="G18:J19"/>
    <mergeCell ref="A20:B20"/>
    <mergeCell ref="G20:J20"/>
    <mergeCell ref="A21:B21"/>
    <mergeCell ref="C22:C23"/>
    <mergeCell ref="D22:D23"/>
    <mergeCell ref="E22:E23"/>
    <mergeCell ref="F22:F23"/>
    <mergeCell ref="A38:B38"/>
    <mergeCell ref="G38:J38"/>
    <mergeCell ref="A39:B39"/>
    <mergeCell ref="A40:B40"/>
    <mergeCell ref="G39:J40"/>
    <mergeCell ref="B1:H3"/>
    <mergeCell ref="C8:G8"/>
    <mergeCell ref="A4:A10"/>
    <mergeCell ref="A16:B16"/>
    <mergeCell ref="G15:J16"/>
    <mergeCell ref="A12:B12"/>
    <mergeCell ref="G12:J12"/>
    <mergeCell ref="G13:J14"/>
    <mergeCell ref="C9:G9"/>
    <mergeCell ref="C10:G10"/>
    <mergeCell ref="C4:G4"/>
    <mergeCell ref="C5:G5"/>
    <mergeCell ref="C6:G6"/>
    <mergeCell ref="C7:G7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2"/>
  <sheetViews>
    <sheetView showGridLines="0" showRowColHeaders="0" zoomScaleNormal="82" workbookViewId="0">
      <selection sqref="A1:G2"/>
    </sheetView>
  </sheetViews>
  <sheetFormatPr defaultColWidth="11.5546875" defaultRowHeight="20.100000000000001"/>
  <cols>
    <col min="2" max="2" width="21.5546875" customWidth="1"/>
    <col min="10" max="10" width="15.33203125" customWidth="1"/>
  </cols>
  <sheetData>
    <row r="1" spans="1:16" ht="27" customHeight="1">
      <c r="A1" s="99" t="s">
        <v>0</v>
      </c>
      <c r="B1" s="99"/>
      <c r="C1" s="99"/>
      <c r="D1" s="99"/>
      <c r="E1" s="99"/>
      <c r="F1" s="99"/>
      <c r="G1" s="99"/>
      <c r="H1" s="1"/>
      <c r="I1" s="1"/>
      <c r="J1" s="1"/>
      <c r="K1" s="1"/>
      <c r="L1" s="1"/>
      <c r="M1" s="1"/>
      <c r="N1" s="1"/>
      <c r="O1" s="1"/>
      <c r="P1" s="1"/>
    </row>
    <row r="2" spans="1:16" ht="21" thickBot="1">
      <c r="A2" s="99"/>
      <c r="B2" s="99"/>
      <c r="C2" s="99"/>
      <c r="D2" s="99"/>
      <c r="E2" s="99"/>
      <c r="F2" s="99"/>
      <c r="G2" s="99"/>
      <c r="H2" s="5"/>
      <c r="I2" s="5"/>
      <c r="J2" s="5"/>
      <c r="K2" s="5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6"/>
      <c r="I3" s="182" t="str">
        <f>"〒 664-0851"&amp;CHAR(10)&amp;"兵庫県伊丹市中央1-2-6-503号"&amp;CHAR(10)&amp;"Fax: 072-786-5357"&amp;CHAR(10)&amp;"Mail:  manebi@bcc.bai.ne.jp"</f>
        <v>〒 664-0851
兵庫県伊丹市中央1-2-6-503号
Fax: 072-786-5357
Mail:  manebi@bcc.bai.ne.jp</v>
      </c>
      <c r="J3" s="183"/>
      <c r="K3" s="183"/>
      <c r="L3" s="7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6"/>
      <c r="I4" s="184"/>
      <c r="J4" s="185"/>
      <c r="K4" s="185"/>
      <c r="L4" s="7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6"/>
      <c r="I5" s="184"/>
      <c r="J5" s="185"/>
      <c r="K5" s="185"/>
      <c r="L5" s="7"/>
      <c r="M5" s="1"/>
      <c r="N5" s="1"/>
      <c r="O5" s="1"/>
      <c r="P5" s="1"/>
    </row>
    <row r="6" spans="1:16" ht="21" thickBot="1">
      <c r="A6" s="1"/>
      <c r="B6" s="1"/>
      <c r="C6" s="1"/>
      <c r="D6" s="1"/>
      <c r="E6" s="1"/>
      <c r="F6" s="1"/>
      <c r="G6" s="1"/>
      <c r="H6" s="2"/>
      <c r="I6" s="186"/>
      <c r="J6" s="187"/>
      <c r="K6" s="187"/>
      <c r="L6" s="7"/>
      <c r="M6" s="1"/>
      <c r="N6" s="1"/>
      <c r="O6" s="1"/>
      <c r="P6" s="1"/>
    </row>
    <row r="7" spans="1:16" ht="30" customHeight="1">
      <c r="A7" s="103" t="s">
        <v>69</v>
      </c>
      <c r="B7" s="3" t="s">
        <v>2</v>
      </c>
      <c r="C7" s="125">
        <v>43924</v>
      </c>
      <c r="D7" s="126"/>
      <c r="E7" s="126"/>
      <c r="F7" s="126"/>
      <c r="G7" s="127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04"/>
      <c r="B8" s="4" t="s">
        <v>3</v>
      </c>
      <c r="C8" s="101" t="s">
        <v>70</v>
      </c>
      <c r="D8" s="101"/>
      <c r="E8" s="101"/>
      <c r="F8" s="101"/>
      <c r="G8" s="102"/>
      <c r="H8" s="79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04"/>
      <c r="B9" s="4" t="s">
        <v>4</v>
      </c>
      <c r="C9" s="100" t="s">
        <v>71</v>
      </c>
      <c r="D9" s="101"/>
      <c r="E9" s="101"/>
      <c r="F9" s="101"/>
      <c r="G9" s="102"/>
      <c r="H9" s="79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04"/>
      <c r="B10" s="4" t="s">
        <v>5</v>
      </c>
      <c r="C10" s="100" t="s">
        <v>72</v>
      </c>
      <c r="D10" s="101"/>
      <c r="E10" s="101"/>
      <c r="F10" s="101"/>
      <c r="G10" s="102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04"/>
      <c r="B11" s="4" t="s">
        <v>6</v>
      </c>
      <c r="C11" s="100" t="s">
        <v>72</v>
      </c>
      <c r="D11" s="101"/>
      <c r="E11" s="101"/>
      <c r="F11" s="101"/>
      <c r="G11" s="102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04"/>
      <c r="B12" s="4" t="s">
        <v>7</v>
      </c>
      <c r="C12" s="100" t="s">
        <v>73</v>
      </c>
      <c r="D12" s="101"/>
      <c r="E12" s="101"/>
      <c r="F12" s="101"/>
      <c r="G12" s="102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 thickBot="1">
      <c r="A13" s="104"/>
      <c r="B13" s="52" t="s">
        <v>8</v>
      </c>
      <c r="C13" s="200" t="s">
        <v>74</v>
      </c>
      <c r="D13" s="200"/>
      <c r="E13" s="200"/>
      <c r="F13" s="200"/>
      <c r="G13" s="20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9"/>
      <c r="B14" s="9"/>
      <c r="C14" s="9"/>
      <c r="D14" s="9"/>
      <c r="E14" s="9"/>
      <c r="F14" s="9"/>
      <c r="G14" s="9"/>
      <c r="H14" s="1"/>
      <c r="I14" s="1"/>
      <c r="J14" s="1"/>
      <c r="K14" s="1"/>
      <c r="L14" s="1"/>
      <c r="M14" s="1"/>
      <c r="N14" s="1"/>
      <c r="O14" s="1"/>
      <c r="P14" s="1"/>
    </row>
    <row r="15" spans="1:16" ht="2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1" thickBot="1">
      <c r="A16" s="114" t="s">
        <v>9</v>
      </c>
      <c r="B16" s="117"/>
      <c r="C16" s="11" t="s">
        <v>10</v>
      </c>
      <c r="D16" s="67" t="s">
        <v>11</v>
      </c>
      <c r="E16" s="12" t="s">
        <v>12</v>
      </c>
      <c r="F16" s="13" t="s">
        <v>13</v>
      </c>
      <c r="G16" s="114" t="s">
        <v>14</v>
      </c>
      <c r="H16" s="116"/>
      <c r="I16" s="116"/>
      <c r="J16" s="117"/>
      <c r="K16" s="1"/>
      <c r="L16" s="1"/>
      <c r="M16" s="1"/>
      <c r="N16" s="1"/>
      <c r="O16" s="1"/>
      <c r="P16" s="1"/>
    </row>
    <row r="17" spans="1:16">
      <c r="A17" s="148" t="str">
        <f>"SSTキッズ必須"&amp;CHAR(10)&amp;"(スターティングキット一式)"</f>
        <v>SSTキッズ必須
(スターティングキット一式)</v>
      </c>
      <c r="B17" s="149"/>
      <c r="C17" s="56" t="s">
        <v>15</v>
      </c>
      <c r="D17" s="71"/>
      <c r="E17" s="63">
        <v>7500</v>
      </c>
      <c r="F17" s="38">
        <f>D17*E17</f>
        <v>0</v>
      </c>
      <c r="G17" s="118" t="str">
        <f>"●英語のシャワー大量インプット教材"&amp;CHAR(10)&amp;"(トントン学習 + 英語シャワーリスニングゲーム)"&amp;CHAR(10)&amp;"※以下の①+②+③+④のセットとなります"</f>
        <v>●英語のシャワー大量インプット教材
(トントン学習 + 英語シャワーリスニングゲーム)
※以下の①+②+③+④のセットとなります</v>
      </c>
      <c r="H17" s="118"/>
      <c r="I17" s="118"/>
      <c r="J17" s="119"/>
      <c r="K17" s="1"/>
      <c r="L17" s="1"/>
      <c r="M17" s="1"/>
      <c r="N17" s="1"/>
      <c r="O17" s="1"/>
      <c r="P17" s="1"/>
    </row>
    <row r="18" spans="1:16">
      <c r="A18" s="188"/>
      <c r="B18" s="189"/>
      <c r="C18" s="57" t="s">
        <v>75</v>
      </c>
      <c r="D18" s="72"/>
      <c r="E18" s="64">
        <v>7000</v>
      </c>
      <c r="F18" s="39">
        <f>D18*E18</f>
        <v>0</v>
      </c>
      <c r="G18" s="165"/>
      <c r="H18" s="165"/>
      <c r="I18" s="165"/>
      <c r="J18" s="190"/>
      <c r="K18" s="1"/>
      <c r="L18" s="1"/>
      <c r="M18" s="1"/>
      <c r="N18" s="1"/>
      <c r="O18" s="1"/>
      <c r="P18" s="1"/>
    </row>
    <row r="19" spans="1:16" ht="21" thickBot="1">
      <c r="A19" s="150"/>
      <c r="B19" s="151"/>
      <c r="C19" s="58" t="s">
        <v>16</v>
      </c>
      <c r="D19" s="73">
        <v>20</v>
      </c>
      <c r="E19" s="29">
        <v>6500</v>
      </c>
      <c r="F19" s="40">
        <f>D19*E19</f>
        <v>130000</v>
      </c>
      <c r="G19" s="165"/>
      <c r="H19" s="165"/>
      <c r="I19" s="165"/>
      <c r="J19" s="190"/>
      <c r="K19" s="1"/>
      <c r="L19" s="1"/>
      <c r="M19" s="1"/>
      <c r="N19" s="1"/>
      <c r="O19" s="1"/>
      <c r="P19" s="1"/>
    </row>
    <row r="20" spans="1:16">
      <c r="A20" s="136" t="s">
        <v>17</v>
      </c>
      <c r="B20" s="137"/>
      <c r="C20" s="59" t="s">
        <v>18</v>
      </c>
      <c r="D20" s="74"/>
      <c r="E20" s="65">
        <v>1000</v>
      </c>
      <c r="F20" s="38">
        <f t="shared" ref="F20:F21" si="0">D20*E20</f>
        <v>0</v>
      </c>
      <c r="G20" s="132" t="str">
        <f>"●SSTのキーワード・キーセンテンス、語の置換・文の変換学習"&amp;CHAR(10)&amp;"(CDを聞いて、該当する絵を指でトントンする)"</f>
        <v>●SSTのキーワード・キーセンテンス、語の置換・文の変換学習
(CDを聞いて、該当する絵を指でトントンする)</v>
      </c>
      <c r="H20" s="132"/>
      <c r="I20" s="132"/>
      <c r="J20" s="133"/>
      <c r="K20" s="1"/>
      <c r="L20" s="1"/>
      <c r="M20" s="1"/>
      <c r="N20" s="1"/>
      <c r="O20" s="1"/>
      <c r="P20" s="1"/>
    </row>
    <row r="21" spans="1:16" ht="21" thickBot="1">
      <c r="A21" s="106" t="s">
        <v>20</v>
      </c>
      <c r="B21" s="107"/>
      <c r="C21" s="55" t="s">
        <v>76</v>
      </c>
      <c r="D21" s="68"/>
      <c r="E21" s="34">
        <v>800</v>
      </c>
      <c r="F21" s="39">
        <f t="shared" si="0"/>
        <v>0</v>
      </c>
      <c r="G21" s="121"/>
      <c r="H21" s="121"/>
      <c r="I21" s="121"/>
      <c r="J21" s="135"/>
      <c r="K21" s="1"/>
      <c r="L21" s="1"/>
      <c r="N21" s="1"/>
      <c r="O21" s="1"/>
      <c r="P21" s="1"/>
    </row>
    <row r="22" spans="1:16" ht="21" thickBot="1">
      <c r="A22" s="128" t="s">
        <v>22</v>
      </c>
      <c r="B22" s="130"/>
      <c r="C22" s="21" t="s">
        <v>23</v>
      </c>
      <c r="D22" s="75"/>
      <c r="E22" s="30">
        <v>2500</v>
      </c>
      <c r="F22" s="40">
        <f>D22*E22</f>
        <v>0</v>
      </c>
      <c r="G22" s="129"/>
      <c r="H22" s="129"/>
      <c r="I22" s="129"/>
      <c r="J22" s="130"/>
      <c r="K22" s="1"/>
      <c r="L22" s="1"/>
      <c r="M22" s="1"/>
      <c r="N22" s="1"/>
      <c r="O22" s="1"/>
      <c r="P22" s="1"/>
    </row>
    <row r="23" spans="1:16">
      <c r="A23" s="136" t="s">
        <v>24</v>
      </c>
      <c r="B23" s="137"/>
      <c r="C23" s="59" t="s">
        <v>25</v>
      </c>
      <c r="D23" s="74"/>
      <c r="E23" s="65">
        <v>1500</v>
      </c>
      <c r="F23" s="38">
        <f>D23*E23</f>
        <v>0</v>
      </c>
      <c r="G23" s="138" t="s">
        <v>77</v>
      </c>
      <c r="H23" s="138"/>
      <c r="I23" s="138"/>
      <c r="J23" s="137"/>
      <c r="K23" s="1"/>
      <c r="L23" s="1"/>
      <c r="M23" s="1"/>
      <c r="N23" s="1"/>
      <c r="O23" s="1"/>
      <c r="P23" s="1"/>
    </row>
    <row r="24" spans="1:16" ht="21" thickBot="1">
      <c r="A24" s="106" t="s">
        <v>27</v>
      </c>
      <c r="B24" s="107"/>
      <c r="C24" s="55" t="s">
        <v>78</v>
      </c>
      <c r="D24" s="68"/>
      <c r="E24" s="34">
        <v>1200</v>
      </c>
      <c r="F24" s="41">
        <f t="shared" ref="F24" si="1">D24*E24</f>
        <v>0</v>
      </c>
      <c r="G24" s="106"/>
      <c r="H24" s="139"/>
      <c r="I24" s="139"/>
      <c r="J24" s="107"/>
      <c r="K24" s="1"/>
      <c r="L24" s="1"/>
      <c r="M24" s="1"/>
      <c r="N24" s="1"/>
      <c r="O24" s="1"/>
      <c r="P24" s="1"/>
    </row>
    <row r="25" spans="1:16" ht="21" thickBot="1">
      <c r="A25" s="128" t="s">
        <v>29</v>
      </c>
      <c r="B25" s="130"/>
      <c r="C25" s="21" t="s">
        <v>23</v>
      </c>
      <c r="D25" s="75"/>
      <c r="E25" s="30">
        <v>2500</v>
      </c>
      <c r="F25" s="42">
        <f>D25*E25</f>
        <v>0</v>
      </c>
      <c r="G25" s="128" t="s">
        <v>79</v>
      </c>
      <c r="H25" s="129"/>
      <c r="I25" s="129"/>
      <c r="J25" s="130"/>
      <c r="K25" s="1"/>
      <c r="L25" s="1"/>
      <c r="M25" s="1"/>
      <c r="N25" s="1"/>
      <c r="O25" s="1"/>
      <c r="P25" s="1"/>
    </row>
    <row r="26" spans="1:16">
      <c r="A26" s="136" t="s">
        <v>31</v>
      </c>
      <c r="B26" s="137"/>
      <c r="C26" s="54" t="s">
        <v>23</v>
      </c>
      <c r="D26" s="70"/>
      <c r="E26" s="16">
        <v>2500</v>
      </c>
      <c r="F26" s="38">
        <f t="shared" ref="F26:F28" si="2">D26*E26</f>
        <v>0</v>
      </c>
      <c r="G26" s="131" t="str">
        <f>"●発展文のミニ英語のシャワーかるた取り&amp;トーキング練習カード"&amp;CHAR(10)&amp;"(In Hawaii I speak English./Alice drinks milk for lunch./I kick a can for fun.)"</f>
        <v>●発展文のミニ英語のシャワーかるた取り&amp;トーキング練習カード
(In Hawaii I speak English./Alice drinks milk for lunch./I kick a can for fun.)</v>
      </c>
      <c r="H26" s="132"/>
      <c r="I26" s="132"/>
      <c r="J26" s="133"/>
      <c r="K26" s="1"/>
      <c r="L26" s="1"/>
      <c r="M26" s="1"/>
      <c r="N26" s="1"/>
      <c r="O26" s="1"/>
      <c r="P26" s="1"/>
    </row>
    <row r="27" spans="1:16">
      <c r="A27" s="152" t="s">
        <v>80</v>
      </c>
      <c r="B27" s="153"/>
      <c r="C27" s="60" t="s">
        <v>81</v>
      </c>
      <c r="D27" s="76"/>
      <c r="E27" s="66">
        <v>2000</v>
      </c>
      <c r="F27" s="43">
        <f t="shared" si="2"/>
        <v>0</v>
      </c>
      <c r="G27" s="164"/>
      <c r="H27" s="165"/>
      <c r="I27" s="165"/>
      <c r="J27" s="166"/>
      <c r="K27" s="1"/>
      <c r="L27" s="1"/>
      <c r="M27" s="1"/>
      <c r="N27" s="1"/>
      <c r="O27" s="1"/>
      <c r="P27" s="1"/>
    </row>
    <row r="28" spans="1:16" ht="21" thickBot="1">
      <c r="A28" s="106" t="s">
        <v>82</v>
      </c>
      <c r="B28" s="107"/>
      <c r="C28" s="55" t="s">
        <v>83</v>
      </c>
      <c r="D28" s="76">
        <v>10</v>
      </c>
      <c r="E28" s="66">
        <v>1500</v>
      </c>
      <c r="F28" s="44">
        <f t="shared" si="2"/>
        <v>15000</v>
      </c>
      <c r="G28" s="134"/>
      <c r="H28" s="121"/>
      <c r="I28" s="121"/>
      <c r="J28" s="135"/>
      <c r="K28" s="1"/>
      <c r="L28" s="1"/>
      <c r="M28" s="1"/>
      <c r="N28" s="1"/>
      <c r="O28" s="1"/>
      <c r="P28" s="1"/>
    </row>
    <row r="29" spans="1:16">
      <c r="A29" s="136" t="s">
        <v>37</v>
      </c>
      <c r="B29" s="137"/>
      <c r="C29" s="136" t="s">
        <v>84</v>
      </c>
      <c r="D29" s="191">
        <v>1</v>
      </c>
      <c r="E29" s="193">
        <v>2500</v>
      </c>
      <c r="F29" s="171">
        <f>D29*E29</f>
        <v>2500</v>
      </c>
      <c r="G29" s="132" t="str">
        <f>"●基本文の発展文(Expanded Sentences)をかるた化"&amp;CHAR(10)&amp;"　→発話訓練にも使用"</f>
        <v>●基本文の発展文(Expanded Sentences)をかるた化
　→発話訓練にも使用</v>
      </c>
      <c r="H29" s="132"/>
      <c r="I29" s="132"/>
      <c r="J29" s="133"/>
      <c r="K29" s="1"/>
      <c r="L29" s="1"/>
      <c r="M29" s="1"/>
      <c r="N29" s="1"/>
      <c r="O29" s="1"/>
      <c r="P29" s="1"/>
    </row>
    <row r="30" spans="1:16" ht="21" thickBot="1">
      <c r="A30" s="106"/>
      <c r="B30" s="107"/>
      <c r="C30" s="106"/>
      <c r="D30" s="192"/>
      <c r="E30" s="194"/>
      <c r="F30" s="147"/>
      <c r="G30" s="121"/>
      <c r="H30" s="121"/>
      <c r="I30" s="121"/>
      <c r="J30" s="135"/>
      <c r="K30" s="1"/>
      <c r="L30" s="1"/>
      <c r="M30" s="1"/>
      <c r="N30" s="1"/>
      <c r="O30" s="1"/>
      <c r="P30" s="1"/>
    </row>
    <row r="31" spans="1:16">
      <c r="A31" s="136" t="s">
        <v>39</v>
      </c>
      <c r="B31" s="137"/>
      <c r="C31" s="54" t="s">
        <v>18</v>
      </c>
      <c r="D31" s="78"/>
      <c r="E31" s="16">
        <v>1000</v>
      </c>
      <c r="F31" s="37">
        <f>D31*E31</f>
        <v>0</v>
      </c>
      <c r="G31" s="154" t="str">
        <f>"●トントン学習テキストのTransformations &amp; Expanded Sentences"&amp;CHAR(10)&amp;"　▶Look up Lessonで教えます"&amp;CHAR(10)&amp;"　▶発話訓練用3色かるたと連動します"</f>
        <v>●トントン学習テキストのTransformations &amp; Expanded Sentences
　▶Look up Lessonで教えます
　▶発話訓練用3色かるたと連動します</v>
      </c>
      <c r="H31" s="155"/>
      <c r="I31" s="155"/>
      <c r="J31" s="156"/>
      <c r="K31" s="1"/>
      <c r="L31" s="1"/>
      <c r="M31" s="1"/>
      <c r="N31" s="1"/>
      <c r="O31" s="1"/>
      <c r="P31" s="1"/>
    </row>
    <row r="32" spans="1:16" ht="24.95" customHeight="1" thickBot="1">
      <c r="A32" s="106"/>
      <c r="B32" s="107"/>
      <c r="C32" s="55" t="s">
        <v>76</v>
      </c>
      <c r="D32" s="68"/>
      <c r="E32" s="34">
        <v>800</v>
      </c>
      <c r="F32" s="44">
        <f t="shared" ref="F32:F37" si="3">D32*E32</f>
        <v>0</v>
      </c>
      <c r="G32" s="157"/>
      <c r="H32" s="158"/>
      <c r="I32" s="158"/>
      <c r="J32" s="159"/>
      <c r="K32" s="1"/>
      <c r="L32" s="1"/>
      <c r="M32" s="1"/>
      <c r="N32" s="1"/>
      <c r="O32" s="1"/>
      <c r="P32" s="1"/>
    </row>
    <row r="33" spans="1:16" ht="24.95" customHeight="1">
      <c r="A33" s="136" t="s">
        <v>41</v>
      </c>
      <c r="B33" s="137"/>
      <c r="C33" s="54" t="s">
        <v>18</v>
      </c>
      <c r="D33" s="69"/>
      <c r="E33" s="61">
        <v>1000</v>
      </c>
      <c r="F33" s="37">
        <f t="shared" si="3"/>
        <v>0</v>
      </c>
      <c r="G33" s="136" t="s">
        <v>85</v>
      </c>
      <c r="H33" s="138"/>
      <c r="I33" s="138"/>
      <c r="J33" s="137"/>
      <c r="K33" s="1"/>
      <c r="L33" s="1"/>
      <c r="M33" s="1"/>
      <c r="N33" s="1"/>
      <c r="O33" s="1"/>
      <c r="P33" s="1"/>
    </row>
    <row r="34" spans="1:16" ht="21" thickBot="1">
      <c r="A34" s="106"/>
      <c r="B34" s="107"/>
      <c r="C34" s="55" t="s">
        <v>86</v>
      </c>
      <c r="D34" s="68"/>
      <c r="E34" s="62">
        <v>800</v>
      </c>
      <c r="F34" s="44">
        <f t="shared" si="3"/>
        <v>0</v>
      </c>
      <c r="G34" s="106"/>
      <c r="H34" s="139"/>
      <c r="I34" s="139"/>
      <c r="J34" s="107"/>
      <c r="K34" s="1"/>
      <c r="L34" s="1"/>
      <c r="M34" s="1"/>
      <c r="N34" s="1"/>
      <c r="O34" s="1"/>
      <c r="P34" s="1"/>
    </row>
    <row r="35" spans="1:16">
      <c r="A35" s="208" t="s">
        <v>44</v>
      </c>
      <c r="B35" s="209"/>
      <c r="C35" s="54" t="s">
        <v>18</v>
      </c>
      <c r="D35" s="70"/>
      <c r="E35" s="16">
        <v>1000</v>
      </c>
      <c r="F35" s="37">
        <f t="shared" si="3"/>
        <v>0</v>
      </c>
      <c r="G35" s="131" t="str">
        <f>"●ABC、英語の数，挨拶など日常表現"&amp;CHAR(10)&amp;"　基本文、動物名、自己紹介など"</f>
        <v>●ABC、英語の数，挨拶など日常表現
　基本文、動物名、自己紹介など</v>
      </c>
      <c r="H35" s="132"/>
      <c r="I35" s="132"/>
      <c r="J35" s="133"/>
      <c r="K35" s="1"/>
      <c r="L35" s="1"/>
      <c r="M35" s="1"/>
      <c r="N35" s="1"/>
      <c r="O35" s="1"/>
      <c r="P35" s="1"/>
    </row>
    <row r="36" spans="1:16" ht="21" thickBot="1">
      <c r="A36" s="204" t="s">
        <v>46</v>
      </c>
      <c r="B36" s="205"/>
      <c r="C36" s="55" t="s">
        <v>86</v>
      </c>
      <c r="D36" s="68"/>
      <c r="E36" s="62">
        <v>800</v>
      </c>
      <c r="F36" s="44">
        <f t="shared" si="3"/>
        <v>0</v>
      </c>
      <c r="G36" s="134"/>
      <c r="H36" s="121"/>
      <c r="I36" s="121"/>
      <c r="J36" s="135"/>
      <c r="K36" s="1"/>
      <c r="L36" s="1"/>
      <c r="M36" s="1"/>
      <c r="N36" s="1"/>
      <c r="O36" s="1"/>
      <c r="P36" s="1"/>
    </row>
    <row r="37" spans="1:16" ht="21" thickBot="1">
      <c r="A37" s="128" t="s">
        <v>47</v>
      </c>
      <c r="B37" s="130"/>
      <c r="C37" s="21" t="s">
        <v>23</v>
      </c>
      <c r="D37" s="70"/>
      <c r="E37" s="30">
        <v>2500</v>
      </c>
      <c r="F37" s="37">
        <f t="shared" si="3"/>
        <v>0</v>
      </c>
      <c r="G37" s="172"/>
      <c r="H37" s="181"/>
      <c r="I37" s="181"/>
      <c r="J37" s="173"/>
      <c r="K37" s="1"/>
      <c r="L37" s="1"/>
      <c r="M37" s="1"/>
      <c r="N37" s="1"/>
      <c r="O37" s="1"/>
      <c r="P37" s="1"/>
    </row>
    <row r="38" spans="1:16">
      <c r="A38" s="136" t="s">
        <v>87</v>
      </c>
      <c r="B38" s="137"/>
      <c r="C38" s="136" t="s">
        <v>49</v>
      </c>
      <c r="D38" s="191">
        <v>1</v>
      </c>
      <c r="E38" s="195">
        <v>5000</v>
      </c>
      <c r="F38" s="179">
        <f>D38*E38</f>
        <v>5000</v>
      </c>
      <c r="G38" s="131" t="s">
        <v>88</v>
      </c>
      <c r="H38" s="132"/>
      <c r="I38" s="132"/>
      <c r="J38" s="133"/>
      <c r="K38" s="1"/>
      <c r="L38" s="1"/>
      <c r="M38" s="1"/>
      <c r="N38" s="1"/>
      <c r="O38" s="1"/>
      <c r="P38" s="1"/>
    </row>
    <row r="39" spans="1:16" ht="21" thickBot="1">
      <c r="A39" s="106"/>
      <c r="B39" s="107"/>
      <c r="C39" s="106"/>
      <c r="D39" s="192"/>
      <c r="E39" s="196"/>
      <c r="F39" s="180"/>
      <c r="G39" s="134"/>
      <c r="H39" s="121"/>
      <c r="I39" s="121"/>
      <c r="J39" s="135"/>
      <c r="K39" s="1"/>
      <c r="L39" s="1"/>
      <c r="M39" s="1"/>
      <c r="N39" s="1"/>
      <c r="O39" s="1"/>
      <c r="P39" s="1"/>
    </row>
    <row r="40" spans="1:16">
      <c r="A40" s="136" t="s">
        <v>89</v>
      </c>
      <c r="B40" s="137"/>
      <c r="C40" s="136" t="s">
        <v>49</v>
      </c>
      <c r="D40" s="191">
        <v>1</v>
      </c>
      <c r="E40" s="195">
        <v>5000</v>
      </c>
      <c r="F40" s="179">
        <f>D40*E40</f>
        <v>5000</v>
      </c>
      <c r="G40" s="131" t="s">
        <v>90</v>
      </c>
      <c r="H40" s="132"/>
      <c r="I40" s="132"/>
      <c r="J40" s="133"/>
      <c r="K40" s="1"/>
      <c r="L40" s="1"/>
      <c r="M40" s="1"/>
      <c r="N40" s="1"/>
      <c r="O40" s="1"/>
      <c r="P40" s="1"/>
    </row>
    <row r="41" spans="1:16" ht="21" thickBot="1">
      <c r="A41" s="106"/>
      <c r="B41" s="107"/>
      <c r="C41" s="106"/>
      <c r="D41" s="192"/>
      <c r="E41" s="196"/>
      <c r="F41" s="180"/>
      <c r="G41" s="134"/>
      <c r="H41" s="121"/>
      <c r="I41" s="121"/>
      <c r="J41" s="135"/>
      <c r="K41" s="1"/>
      <c r="L41" s="1"/>
      <c r="M41" s="1"/>
      <c r="N41" s="1"/>
      <c r="O41" s="1"/>
      <c r="P41" s="1"/>
    </row>
    <row r="42" spans="1:16" ht="21" thickBot="1">
      <c r="A42" s="128" t="s">
        <v>91</v>
      </c>
      <c r="B42" s="130"/>
      <c r="C42" s="21" t="s">
        <v>32</v>
      </c>
      <c r="D42" s="77"/>
      <c r="E42" s="30">
        <v>10000</v>
      </c>
      <c r="F42" s="45">
        <f>D42*E42</f>
        <v>0</v>
      </c>
      <c r="G42" s="128" t="s">
        <v>92</v>
      </c>
      <c r="H42" s="129"/>
      <c r="I42" s="129"/>
      <c r="J42" s="130"/>
      <c r="K42" s="1"/>
      <c r="L42" s="1"/>
      <c r="M42" s="1"/>
      <c r="N42" s="1"/>
      <c r="O42" s="1"/>
      <c r="P42" s="1"/>
    </row>
    <row r="43" spans="1:16" ht="21" thickBo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1" thickBot="1">
      <c r="A44" s="172" t="s">
        <v>93</v>
      </c>
      <c r="B44" s="173"/>
      <c r="C44" s="174">
        <f>F17+F18+F19+F20+F21+F22+F23+F24+F25+F26+F27+F28+F29+F31+F32+F33+F34+F35+F36+F37+F38+F40+F42</f>
        <v>157500</v>
      </c>
      <c r="D44" s="175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1" thickBo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80" t="s">
        <v>94</v>
      </c>
      <c r="B46" s="81"/>
      <c r="C46" s="8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97" t="s">
        <v>63</v>
      </c>
      <c r="B47" s="198"/>
      <c r="C47" s="19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46" t="s">
        <v>64</v>
      </c>
      <c r="B48" s="47"/>
      <c r="C48" s="4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46" t="s">
        <v>65</v>
      </c>
      <c r="B49" s="47"/>
      <c r="C49" s="4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46" t="s">
        <v>66</v>
      </c>
      <c r="B50" s="47"/>
      <c r="C50" s="4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46" t="s">
        <v>67</v>
      </c>
      <c r="B51" s="47"/>
      <c r="C51" s="48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1" thickBot="1">
      <c r="A52" s="49" t="s">
        <v>68</v>
      </c>
      <c r="B52" s="50"/>
      <c r="C52" s="5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K61" s="1"/>
      <c r="L61" s="1"/>
      <c r="M61" s="1"/>
      <c r="N61" s="1"/>
      <c r="O61" s="1"/>
      <c r="P61" s="1"/>
    </row>
    <row r="62" spans="1:16">
      <c r="O62" s="1"/>
      <c r="P62" s="1"/>
    </row>
  </sheetData>
  <mergeCells count="60">
    <mergeCell ref="G42:J42"/>
    <mergeCell ref="A44:B44"/>
    <mergeCell ref="C44:D44"/>
    <mergeCell ref="A47:C47"/>
    <mergeCell ref="A7:A13"/>
    <mergeCell ref="A42:B42"/>
    <mergeCell ref="A40:B41"/>
    <mergeCell ref="C40:C41"/>
    <mergeCell ref="A31:B32"/>
    <mergeCell ref="A26:B26"/>
    <mergeCell ref="A22:B22"/>
    <mergeCell ref="A16:B16"/>
    <mergeCell ref="C10:G10"/>
    <mergeCell ref="C11:G11"/>
    <mergeCell ref="C12:G12"/>
    <mergeCell ref="C13:G13"/>
    <mergeCell ref="D40:D41"/>
    <mergeCell ref="E40:E41"/>
    <mergeCell ref="F40:F41"/>
    <mergeCell ref="G40:J41"/>
    <mergeCell ref="A37:B37"/>
    <mergeCell ref="G37:J37"/>
    <mergeCell ref="A38:B39"/>
    <mergeCell ref="C38:C39"/>
    <mergeCell ref="D38:D39"/>
    <mergeCell ref="E38:E39"/>
    <mergeCell ref="F38:F39"/>
    <mergeCell ref="G38:J39"/>
    <mergeCell ref="G31:J32"/>
    <mergeCell ref="A33:B34"/>
    <mergeCell ref="G33:J34"/>
    <mergeCell ref="A35:B35"/>
    <mergeCell ref="G35:J36"/>
    <mergeCell ref="A36:B36"/>
    <mergeCell ref="G26:J28"/>
    <mergeCell ref="A27:B27"/>
    <mergeCell ref="A28:B28"/>
    <mergeCell ref="A29:B30"/>
    <mergeCell ref="C29:C30"/>
    <mergeCell ref="D29:D30"/>
    <mergeCell ref="E29:E30"/>
    <mergeCell ref="F29:F30"/>
    <mergeCell ref="G29:J30"/>
    <mergeCell ref="G22:J22"/>
    <mergeCell ref="A23:B23"/>
    <mergeCell ref="G23:J24"/>
    <mergeCell ref="A24:B24"/>
    <mergeCell ref="A25:B25"/>
    <mergeCell ref="G25:J25"/>
    <mergeCell ref="G16:J16"/>
    <mergeCell ref="A17:B19"/>
    <mergeCell ref="G17:J19"/>
    <mergeCell ref="A20:B20"/>
    <mergeCell ref="G20:J21"/>
    <mergeCell ref="A21:B21"/>
    <mergeCell ref="A1:G2"/>
    <mergeCell ref="I3:K6"/>
    <mergeCell ref="C7:G7"/>
    <mergeCell ref="C8:G8"/>
    <mergeCell ref="C9:G9"/>
  </mergeCells>
  <phoneticPr fontId="1"/>
  <pageMargins left="0.7" right="0.7" top="0.75" bottom="0.75" header="0.3" footer="0.3"/>
  <pageSetup paperSize="9" scale="43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2020-04-02T14:18:38Z</dcterms:created>
  <dcterms:modified xsi:type="dcterms:W3CDTF">2024-01-24T11:49:15Z</dcterms:modified>
  <cp:category/>
  <cp:contentStatus/>
</cp:coreProperties>
</file>